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ml.chartshapes+xml"/>
  <Override PartName="/xl/charts/chart8.xml" ContentType="application/vnd.openxmlformats-officedocument.drawingml.chart+xml"/>
  <Override PartName="/xl/drawings/drawing3.xml" ContentType="application/vnd.openxmlformats-officedocument.drawingml.chartshapes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ml.chartshapes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ml.chartshapes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ve\Documents\HTL\HTL_Final\"/>
    </mc:Choice>
  </mc:AlternateContent>
  <xr:revisionPtr revIDLastSave="0" documentId="13_ncr:1_{D181A8F0-1C2A-495A-BC97-76378E55AA46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SQP" sheetId="21" r:id="rId1"/>
    <sheet name="Firefly" sheetId="22" r:id="rId2"/>
    <sheet name="LEASTSQUARES" sheetId="19" r:id="rId3"/>
    <sheet name="PSO" sheetId="18" r:id="rId4"/>
    <sheet name="General Results" sheetId="20" r:id="rId5"/>
    <sheet name="In" sheetId="13" r:id="rId6"/>
    <sheet name="OutSewage" sheetId="1" r:id="rId7"/>
    <sheet name="All" sheetId="9" r:id="rId8"/>
    <sheet name="Upgaded" sheetId="17" r:id="rId9"/>
    <sheet name="ExperimentalData" sheetId="10" r:id="rId10"/>
  </sheets>
  <externalReferences>
    <externalReference r:id="rId11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7" i="21" l="1"/>
  <c r="G5" i="22" a="1"/>
  <c r="G5" i="22" s="1"/>
  <c r="G6" i="22" a="1"/>
  <c r="G6" i="22"/>
  <c r="G7" i="22" a="1"/>
  <c r="G7" i="22" s="1"/>
  <c r="C32" i="10" l="1"/>
  <c r="G31" i="10"/>
  <c r="C31" i="10"/>
  <c r="G30" i="10"/>
  <c r="C30" i="10"/>
  <c r="G29" i="10"/>
  <c r="C29" i="10"/>
  <c r="G28" i="10"/>
  <c r="C28" i="10"/>
  <c r="G27" i="10"/>
  <c r="C27" i="10"/>
  <c r="G26" i="10"/>
  <c r="C26" i="10"/>
  <c r="G25" i="10"/>
  <c r="C25" i="10"/>
  <c r="G24" i="10"/>
  <c r="C24" i="10"/>
  <c r="G23" i="10"/>
  <c r="C23" i="10"/>
  <c r="G22" i="10"/>
  <c r="C22" i="10"/>
  <c r="G21" i="10"/>
  <c r="C21" i="10"/>
  <c r="G20" i="10"/>
  <c r="C20" i="10"/>
  <c r="G19" i="10"/>
  <c r="C19" i="10"/>
  <c r="G18" i="10"/>
  <c r="C18" i="10"/>
  <c r="G17" i="10"/>
  <c r="C17" i="10"/>
  <c r="G16" i="10"/>
  <c r="C16" i="10"/>
  <c r="G15" i="10"/>
  <c r="C15" i="10"/>
  <c r="G14" i="10"/>
  <c r="C14" i="10"/>
  <c r="G13" i="10"/>
  <c r="C13" i="10"/>
  <c r="G12" i="10"/>
  <c r="C12" i="10"/>
  <c r="G11" i="10"/>
  <c r="C11" i="10"/>
  <c r="G10" i="10"/>
  <c r="C10" i="10"/>
  <c r="G9" i="10"/>
  <c r="C9" i="10"/>
  <c r="G8" i="10"/>
  <c r="C8" i="10"/>
  <c r="G7" i="10"/>
  <c r="C7" i="10"/>
  <c r="G6" i="10"/>
  <c r="C6" i="10"/>
  <c r="G5" i="10"/>
  <c r="C5" i="10"/>
  <c r="G4" i="10"/>
  <c r="C4" i="10"/>
  <c r="G3" i="10"/>
  <c r="C3" i="10"/>
  <c r="G2" i="10"/>
  <c r="C2" i="10"/>
  <c r="S75" i="20" a="1"/>
  <c r="S75" i="20" s="1"/>
  <c r="R75" i="20" a="1"/>
  <c r="R75" i="20" s="1"/>
  <c r="Q75" i="20" a="1"/>
  <c r="Q75" i="20"/>
  <c r="P75" i="20" a="1"/>
  <c r="P75" i="20" s="1"/>
  <c r="O75" i="20" a="1"/>
  <c r="O75" i="20"/>
  <c r="L75" i="20" a="1"/>
  <c r="L75" i="20" s="1"/>
  <c r="K75" i="20" a="1"/>
  <c r="K75" i="20" s="1"/>
  <c r="J75" i="20" a="1"/>
  <c r="J75" i="20" s="1"/>
  <c r="I75" i="20" a="1"/>
  <c r="I75" i="20" s="1"/>
  <c r="H75" i="20" a="1"/>
  <c r="H75" i="20" s="1"/>
  <c r="E75" i="20" a="1"/>
  <c r="E75" i="20"/>
  <c r="D75" i="20" a="1"/>
  <c r="D75" i="20" s="1"/>
  <c r="C75" i="20" a="1"/>
  <c r="C75" i="20" s="1"/>
  <c r="B75" i="20" a="1"/>
  <c r="B75" i="20" s="1"/>
  <c r="BB27" i="20"/>
  <c r="BA27" i="20"/>
  <c r="AZ27" i="20"/>
  <c r="AY27" i="20"/>
  <c r="BB26" i="20"/>
  <c r="BA26" i="20"/>
  <c r="AZ26" i="20"/>
  <c r="BB25" i="20"/>
  <c r="AZ25" i="20"/>
  <c r="AY25" i="20"/>
  <c r="AT25" i="20"/>
  <c r="AS25" i="20"/>
  <c r="AZ24" i="20"/>
  <c r="BB23" i="20"/>
  <c r="BA23" i="20"/>
  <c r="AZ23" i="20"/>
  <c r="AY23" i="20"/>
  <c r="AV23" i="20"/>
  <c r="AU23" i="20"/>
  <c r="AT23" i="20"/>
  <c r="Z23" i="20"/>
  <c r="Y22" i="20"/>
  <c r="X22" i="20"/>
  <c r="W22" i="20"/>
  <c r="V22" i="20"/>
  <c r="AV21" i="20"/>
  <c r="AU21" i="20"/>
  <c r="AT21" i="20"/>
  <c r="AS21" i="20"/>
  <c r="Y21" i="20"/>
  <c r="X21" i="20"/>
  <c r="W21" i="20"/>
  <c r="V21" i="20"/>
  <c r="BB20" i="20"/>
  <c r="BA20" i="20"/>
  <c r="AZ20" i="20"/>
  <c r="AY20" i="20"/>
  <c r="Y20" i="20"/>
  <c r="X20" i="20"/>
  <c r="W20" i="20"/>
  <c r="V20" i="20"/>
  <c r="P20" i="20"/>
  <c r="O20" i="20"/>
  <c r="N20" i="20"/>
  <c r="BB19" i="20"/>
  <c r="BA19" i="20"/>
  <c r="AZ19" i="20"/>
  <c r="AY19" i="20"/>
  <c r="Y19" i="20"/>
  <c r="X19" i="20"/>
  <c r="W19" i="20"/>
  <c r="V19" i="20"/>
  <c r="P19" i="20"/>
  <c r="O19" i="20"/>
  <c r="N19" i="20"/>
  <c r="BB18" i="20"/>
  <c r="BA18" i="20"/>
  <c r="AZ18" i="20"/>
  <c r="AY18" i="20"/>
  <c r="AV18" i="20"/>
  <c r="AU18" i="20"/>
  <c r="AT18" i="20"/>
  <c r="AS18" i="20"/>
  <c r="Y18" i="20"/>
  <c r="Y23" i="20" s="1"/>
  <c r="X18" i="20"/>
  <c r="X23" i="20" s="1"/>
  <c r="W18" i="20"/>
  <c r="W23" i="20" s="1"/>
  <c r="V18" i="20"/>
  <c r="V23" i="20" s="1"/>
  <c r="Q18" i="20"/>
  <c r="P18" i="20"/>
  <c r="BB17" i="20"/>
  <c r="BA17" i="20"/>
  <c r="AZ17" i="20"/>
  <c r="AY17" i="20"/>
  <c r="AV17" i="20"/>
  <c r="AU17" i="20"/>
  <c r="AT17" i="20"/>
  <c r="AS17" i="20"/>
  <c r="Z17" i="20"/>
  <c r="BB16" i="20"/>
  <c r="BA16" i="20"/>
  <c r="AZ16" i="20"/>
  <c r="AY16" i="20"/>
  <c r="AV16" i="20"/>
  <c r="AU16" i="20"/>
  <c r="AT16" i="20"/>
  <c r="AS16" i="20"/>
  <c r="Y16" i="20"/>
  <c r="X16" i="20"/>
  <c r="W16" i="20"/>
  <c r="V16" i="20"/>
  <c r="BB15" i="20"/>
  <c r="BA15" i="20"/>
  <c r="AZ15" i="20"/>
  <c r="AY15" i="20"/>
  <c r="AV15" i="20"/>
  <c r="AU15" i="20"/>
  <c r="AT15" i="20"/>
  <c r="AS15" i="20"/>
  <c r="Y15" i="20"/>
  <c r="X15" i="20"/>
  <c r="W15" i="20"/>
  <c r="V15" i="20"/>
  <c r="Q15" i="20"/>
  <c r="P15" i="20"/>
  <c r="O15" i="20"/>
  <c r="N15" i="20"/>
  <c r="BB14" i="20"/>
  <c r="BA14" i="20"/>
  <c r="AZ14" i="20"/>
  <c r="AY14" i="20"/>
  <c r="AV14" i="20"/>
  <c r="AU14" i="20"/>
  <c r="AT14" i="20"/>
  <c r="AS14" i="20"/>
  <c r="Y14" i="20"/>
  <c r="X14" i="20"/>
  <c r="W14" i="20"/>
  <c r="V14" i="20"/>
  <c r="Q14" i="20"/>
  <c r="BB13" i="20"/>
  <c r="BA13" i="20"/>
  <c r="AZ13" i="20"/>
  <c r="AY13" i="20"/>
  <c r="AV13" i="20"/>
  <c r="AU13" i="20"/>
  <c r="AT13" i="20"/>
  <c r="AS13" i="20"/>
  <c r="Y13" i="20"/>
  <c r="Y17" i="20" s="1"/>
  <c r="X13" i="20"/>
  <c r="W13" i="20"/>
  <c r="V13" i="20"/>
  <c r="BB12" i="20"/>
  <c r="BA12" i="20"/>
  <c r="AZ12" i="20"/>
  <c r="AY12" i="20"/>
  <c r="AV12" i="20"/>
  <c r="AU12" i="20"/>
  <c r="AT12" i="20"/>
  <c r="AS12" i="20"/>
  <c r="Y12" i="20"/>
  <c r="X12" i="20"/>
  <c r="X17" i="20" s="1"/>
  <c r="W12" i="20"/>
  <c r="W17" i="20" s="1"/>
  <c r="V12" i="20"/>
  <c r="V17" i="20" s="1"/>
  <c r="O12" i="20"/>
  <c r="N12" i="20"/>
  <c r="BB11" i="20"/>
  <c r="BA11" i="20"/>
  <c r="AZ11" i="20"/>
  <c r="AY11" i="20"/>
  <c r="AV11" i="20"/>
  <c r="AU11" i="20"/>
  <c r="AT11" i="20"/>
  <c r="AS11" i="20"/>
  <c r="Z11" i="20"/>
  <c r="BB10" i="20"/>
  <c r="BA10" i="20"/>
  <c r="AZ10" i="20"/>
  <c r="AY10" i="20"/>
  <c r="AV10" i="20"/>
  <c r="AU10" i="20"/>
  <c r="AT10" i="20"/>
  <c r="AS10" i="20"/>
  <c r="V10" i="20"/>
  <c r="BB9" i="20"/>
  <c r="BA9" i="20"/>
  <c r="AZ9" i="20"/>
  <c r="AY9" i="20"/>
  <c r="AV9" i="20"/>
  <c r="AU9" i="20"/>
  <c r="AT9" i="20"/>
  <c r="AS9" i="20"/>
  <c r="Y9" i="20"/>
  <c r="X9" i="20"/>
  <c r="W9" i="20"/>
  <c r="V9" i="20"/>
  <c r="BB8" i="20"/>
  <c r="BA8" i="20"/>
  <c r="AZ8" i="20"/>
  <c r="AY8" i="20"/>
  <c r="AV8" i="20"/>
  <c r="AU8" i="20"/>
  <c r="AT8" i="20"/>
  <c r="AS8" i="20"/>
  <c r="V8" i="20"/>
  <c r="W7" i="20"/>
  <c r="V7" i="20"/>
  <c r="AQ6" i="20"/>
  <c r="AJ6" i="20"/>
  <c r="AV25" i="20" s="1"/>
  <c r="V6" i="20"/>
  <c r="AQ5" i="20"/>
  <c r="AY26" i="20" s="1"/>
  <c r="AJ5" i="20"/>
  <c r="AV24" i="20" s="1"/>
  <c r="V5" i="20"/>
  <c r="N5" i="20"/>
  <c r="AQ4" i="20"/>
  <c r="BA25" i="20" s="1"/>
  <c r="AJ4" i="20"/>
  <c r="AS23" i="20" s="1"/>
  <c r="V4" i="20"/>
  <c r="N4" i="20"/>
  <c r="AQ3" i="20"/>
  <c r="AY24" i="20" s="1"/>
  <c r="AJ3" i="20"/>
  <c r="AU22" i="20" s="1"/>
  <c r="V3" i="20"/>
  <c r="N3" i="20"/>
  <c r="V2" i="20"/>
  <c r="V11" i="20" s="1"/>
  <c r="K35" i="18"/>
  <c r="K34" i="18"/>
  <c r="I34" i="18"/>
  <c r="J32" i="18"/>
  <c r="Q20" i="20" s="1"/>
  <c r="J31" i="18"/>
  <c r="Q19" i="20" s="1"/>
  <c r="J30" i="18"/>
  <c r="J29" i="18"/>
  <c r="Q17" i="20" s="1"/>
  <c r="AE27" i="18"/>
  <c r="AD27" i="18"/>
  <c r="AC27" i="18"/>
  <c r="AB27" i="18"/>
  <c r="AA27" i="18"/>
  <c r="Z27" i="18"/>
  <c r="Y27" i="18"/>
  <c r="X27" i="18"/>
  <c r="W27" i="18"/>
  <c r="V27" i="18"/>
  <c r="U27" i="18"/>
  <c r="T27" i="18"/>
  <c r="S27" i="18"/>
  <c r="R27" i="18"/>
  <c r="Q27" i="18"/>
  <c r="P27" i="18"/>
  <c r="O27" i="18"/>
  <c r="N27" i="18"/>
  <c r="M27" i="18"/>
  <c r="L27" i="18"/>
  <c r="K27" i="18"/>
  <c r="J27" i="18"/>
  <c r="I27" i="18"/>
  <c r="H27" i="18"/>
  <c r="G27" i="18"/>
  <c r="F27" i="18"/>
  <c r="E27" i="18"/>
  <c r="D27" i="18"/>
  <c r="C27" i="18"/>
  <c r="B27" i="18"/>
  <c r="K25" i="18"/>
  <c r="K24" i="18"/>
  <c r="J23" i="18"/>
  <c r="J22" i="18"/>
  <c r="J21" i="18"/>
  <c r="Q13" i="20" s="1"/>
  <c r="J20" i="18"/>
  <c r="Q12" i="20" s="1"/>
  <c r="BH18" i="18" a="1"/>
  <c r="BH18" i="18" s="1"/>
  <c r="BG18" i="18" a="1"/>
  <c r="BG18" i="18" s="1"/>
  <c r="BF18" i="18" a="1"/>
  <c r="BF18" i="18" s="1"/>
  <c r="BE18" i="18" a="1"/>
  <c r="BE18" i="18" s="1"/>
  <c r="BD18" i="18" a="1"/>
  <c r="BD18" i="18" s="1"/>
  <c r="BC18" i="18" a="1"/>
  <c r="BC18" i="18"/>
  <c r="BB18" i="18" a="1"/>
  <c r="BB18" i="18" s="1"/>
  <c r="BA18" i="18" a="1"/>
  <c r="BA18" i="18" s="1"/>
  <c r="AZ18" i="18" a="1"/>
  <c r="AZ18" i="18" s="1"/>
  <c r="AY18" i="18" a="1"/>
  <c r="AY18" i="18" s="1"/>
  <c r="AX18" i="18" a="1"/>
  <c r="AX18" i="18" s="1"/>
  <c r="AW18" i="18" a="1"/>
  <c r="AW18" i="18"/>
  <c r="AV18" i="18" a="1"/>
  <c r="AV18" i="18" s="1"/>
  <c r="AU18" i="18" a="1"/>
  <c r="AU18" i="18" s="1"/>
  <c r="AT18" i="18" a="1"/>
  <c r="AT18" i="18" s="1"/>
  <c r="AS18" i="18" a="1"/>
  <c r="AS18" i="18" s="1"/>
  <c r="AR18" i="18" a="1"/>
  <c r="AR18" i="18" s="1"/>
  <c r="AQ18" i="18" a="1"/>
  <c r="AQ18" i="18"/>
  <c r="AP18" i="18" a="1"/>
  <c r="AP18" i="18" s="1"/>
  <c r="AO18" i="18" a="1"/>
  <c r="AO18" i="18" s="1"/>
  <c r="AN18" i="18" a="1"/>
  <c r="AN18" i="18" s="1"/>
  <c r="AM18" i="18" a="1"/>
  <c r="AM18" i="18" s="1"/>
  <c r="AL18" i="18" a="1"/>
  <c r="AL18" i="18" s="1"/>
  <c r="AK18" i="18" a="1"/>
  <c r="AK18" i="18"/>
  <c r="AJ18" i="18" a="1"/>
  <c r="AJ18" i="18" s="1"/>
  <c r="AI18" i="18" a="1"/>
  <c r="AI18" i="18" s="1"/>
  <c r="AH18" i="18" a="1"/>
  <c r="AH18" i="18" s="1"/>
  <c r="AG18" i="18" a="1"/>
  <c r="AG18" i="18" s="1"/>
  <c r="AF18" i="18" a="1"/>
  <c r="AF18" i="18" s="1"/>
  <c r="AE18" i="18" a="1"/>
  <c r="AE18" i="18"/>
  <c r="AD18" i="18" a="1"/>
  <c r="AD18" i="18" s="1"/>
  <c r="AC18" i="18" a="1"/>
  <c r="AC18" i="18" s="1"/>
  <c r="AB18" i="18" a="1"/>
  <c r="AB18" i="18" s="1"/>
  <c r="AA18" i="18" a="1"/>
  <c r="AA18" i="18" s="1"/>
  <c r="Z18" i="18" a="1"/>
  <c r="Z18" i="18" s="1"/>
  <c r="Y18" i="18" a="1"/>
  <c r="Y18" i="18"/>
  <c r="X18" i="18" a="1"/>
  <c r="X18" i="18" s="1"/>
  <c r="W18" i="18" a="1"/>
  <c r="W18" i="18" s="1"/>
  <c r="V18" i="18" a="1"/>
  <c r="V18" i="18" s="1"/>
  <c r="U18" i="18" a="1"/>
  <c r="U18" i="18" s="1"/>
  <c r="T18" i="18" a="1"/>
  <c r="T18" i="18" s="1"/>
  <c r="S18" i="18" a="1"/>
  <c r="S18" i="18"/>
  <c r="R18" i="18" a="1"/>
  <c r="R18" i="18" s="1"/>
  <c r="Q18" i="18" a="1"/>
  <c r="Q18" i="18" s="1"/>
  <c r="P18" i="18" a="1"/>
  <c r="P18" i="18" s="1"/>
  <c r="O18" i="18" a="1"/>
  <c r="O18" i="18" s="1"/>
  <c r="N18" i="18" a="1"/>
  <c r="N18" i="18" s="1"/>
  <c r="M18" i="18" a="1"/>
  <c r="M18" i="18"/>
  <c r="L18" i="18" a="1"/>
  <c r="L18" i="18" s="1"/>
  <c r="K18" i="18" a="1"/>
  <c r="K18" i="18" s="1"/>
  <c r="J18" i="18" a="1"/>
  <c r="J18" i="18" s="1"/>
  <c r="I18" i="18" a="1"/>
  <c r="I18" i="18" s="1"/>
  <c r="H18" i="18" a="1"/>
  <c r="H18" i="18" s="1"/>
  <c r="G18" i="18" a="1"/>
  <c r="G18" i="18"/>
  <c r="F18" i="18" a="1"/>
  <c r="F18" i="18" s="1"/>
  <c r="E18" i="18" a="1"/>
  <c r="E18" i="18" s="1"/>
  <c r="D18" i="18" a="1"/>
  <c r="D18" i="18" s="1"/>
  <c r="C18" i="18" a="1"/>
  <c r="C18" i="18" s="1"/>
  <c r="B18" i="18"/>
  <c r="K14" i="18"/>
  <c r="I14" i="18"/>
  <c r="G13" i="18" a="1"/>
  <c r="G13" i="18" s="1"/>
  <c r="Y10" i="20" s="1"/>
  <c r="G12" i="18" a="1"/>
  <c r="G12" i="18"/>
  <c r="J12" i="18" s="1"/>
  <c r="Q9" i="20" s="1"/>
  <c r="G11" i="18" a="1"/>
  <c r="G11" i="18" s="1"/>
  <c r="G10" i="18" a="1"/>
  <c r="G10" i="18"/>
  <c r="J10" i="18" s="1"/>
  <c r="Q7" i="20" s="1"/>
  <c r="G9" i="18" a="1"/>
  <c r="G9" i="18" s="1"/>
  <c r="G8" i="18" a="1"/>
  <c r="G8" i="18" s="1"/>
  <c r="J8" i="18" s="1"/>
  <c r="Q5" i="20" s="1"/>
  <c r="G7" i="18" a="1"/>
  <c r="G7" i="18" s="1"/>
  <c r="G6" i="18" a="1"/>
  <c r="G6" i="18" s="1"/>
  <c r="Y3" i="20" s="1"/>
  <c r="G5" i="18" a="1"/>
  <c r="G5" i="18" s="1"/>
  <c r="K34" i="19"/>
  <c r="K33" i="19"/>
  <c r="I33" i="19"/>
  <c r="J32" i="19"/>
  <c r="J31" i="19"/>
  <c r="J30" i="19"/>
  <c r="J29" i="19"/>
  <c r="P17" i="20" s="1"/>
  <c r="AE27" i="19"/>
  <c r="AD27" i="19"/>
  <c r="AC27" i="19"/>
  <c r="AB27" i="19"/>
  <c r="AA27" i="19"/>
  <c r="Z27" i="19"/>
  <c r="Y27" i="19"/>
  <c r="X27" i="19"/>
  <c r="W27" i="19"/>
  <c r="V27" i="19"/>
  <c r="U27" i="19"/>
  <c r="T27" i="19"/>
  <c r="S27" i="19"/>
  <c r="R27" i="19"/>
  <c r="Q27" i="19"/>
  <c r="P27" i="19"/>
  <c r="O27" i="19"/>
  <c r="N27" i="19"/>
  <c r="M27" i="19"/>
  <c r="L27" i="19"/>
  <c r="K27" i="19"/>
  <c r="J27" i="19"/>
  <c r="I27" i="19"/>
  <c r="H27" i="19"/>
  <c r="G27" i="19"/>
  <c r="F27" i="19"/>
  <c r="E27" i="19"/>
  <c r="D27" i="19"/>
  <c r="C27" i="19"/>
  <c r="B27" i="19"/>
  <c r="K25" i="19"/>
  <c r="K24" i="19"/>
  <c r="I24" i="19"/>
  <c r="J23" i="19"/>
  <c r="J22" i="19"/>
  <c r="P14" i="20" s="1"/>
  <c r="J21" i="19"/>
  <c r="P13" i="20" s="1"/>
  <c r="J20" i="19"/>
  <c r="P12" i="20" s="1"/>
  <c r="BH18" i="19"/>
  <c r="BG18" i="19"/>
  <c r="BF18" i="19"/>
  <c r="BE18" i="19"/>
  <c r="BD18" i="19"/>
  <c r="BC18" i="19"/>
  <c r="BB18" i="19"/>
  <c r="BA18" i="19"/>
  <c r="AZ18" i="19"/>
  <c r="AY18" i="19"/>
  <c r="AX18" i="19"/>
  <c r="AW18" i="19"/>
  <c r="AV18" i="19"/>
  <c r="AU18" i="19"/>
  <c r="AT18" i="19"/>
  <c r="AS18" i="19"/>
  <c r="AR18" i="19"/>
  <c r="AQ18" i="19"/>
  <c r="AP18" i="19"/>
  <c r="AO18" i="19"/>
  <c r="AN18" i="19"/>
  <c r="AM18" i="19"/>
  <c r="AL18" i="19"/>
  <c r="AK18" i="19"/>
  <c r="AJ18" i="19"/>
  <c r="AI18" i="19"/>
  <c r="AH18" i="19"/>
  <c r="AG18" i="19"/>
  <c r="AF18" i="19"/>
  <c r="AE18" i="19"/>
  <c r="AD18" i="19"/>
  <c r="AC18" i="19"/>
  <c r="AB18" i="19"/>
  <c r="AA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C18" i="19"/>
  <c r="B18" i="19"/>
  <c r="K14" i="19"/>
  <c r="I14" i="19"/>
  <c r="G13" i="19" a="1"/>
  <c r="G13" i="19" s="1"/>
  <c r="X10" i="20" s="1"/>
  <c r="G12" i="19" a="1"/>
  <c r="G12" i="19"/>
  <c r="J12" i="19" s="1"/>
  <c r="P9" i="20" s="1"/>
  <c r="G11" i="19" a="1"/>
  <c r="G11" i="19" s="1"/>
  <c r="G10" i="19" a="1"/>
  <c r="G10" i="19"/>
  <c r="J10" i="19" s="1"/>
  <c r="P7" i="20" s="1"/>
  <c r="G9" i="19" a="1"/>
  <c r="G9" i="19" s="1"/>
  <c r="G8" i="19" a="1"/>
  <c r="G8" i="19" s="1"/>
  <c r="G7" i="19" a="1"/>
  <c r="G7" i="19" s="1"/>
  <c r="G6" i="19" a="1"/>
  <c r="G6" i="19" s="1"/>
  <c r="X3" i="20" s="1"/>
  <c r="G5" i="19" a="1"/>
  <c r="G5" i="19" s="1"/>
  <c r="K36" i="22"/>
  <c r="K35" i="22"/>
  <c r="J32" i="22"/>
  <c r="J31" i="22"/>
  <c r="J30" i="22"/>
  <c r="O18" i="20" s="1"/>
  <c r="J29" i="22"/>
  <c r="O17" i="20" s="1"/>
  <c r="AE27" i="22"/>
  <c r="AD27" i="22"/>
  <c r="AC27" i="22"/>
  <c r="AB27" i="22"/>
  <c r="AA27" i="22"/>
  <c r="Z27" i="22"/>
  <c r="Y27" i="22"/>
  <c r="X27" i="22"/>
  <c r="W27" i="22"/>
  <c r="V27" i="22"/>
  <c r="U27" i="22"/>
  <c r="T27" i="22"/>
  <c r="S27" i="22"/>
  <c r="R27" i="22"/>
  <c r="Q27" i="22"/>
  <c r="P27" i="22"/>
  <c r="O27" i="22"/>
  <c r="N27" i="22"/>
  <c r="M27" i="22"/>
  <c r="L27" i="22"/>
  <c r="K27" i="22"/>
  <c r="J27" i="22"/>
  <c r="I27" i="22"/>
  <c r="H27" i="22"/>
  <c r="G27" i="22"/>
  <c r="F27" i="22"/>
  <c r="E27" i="22"/>
  <c r="D27" i="22"/>
  <c r="C27" i="22"/>
  <c r="B27" i="22"/>
  <c r="K25" i="22"/>
  <c r="K24" i="22"/>
  <c r="J23" i="22"/>
  <c r="J22" i="22"/>
  <c r="O14" i="20" s="1"/>
  <c r="J21" i="22"/>
  <c r="O13" i="20" s="1"/>
  <c r="J20" i="22"/>
  <c r="BH18" i="22"/>
  <c r="BG18" i="22"/>
  <c r="BF18" i="22"/>
  <c r="BE18" i="22"/>
  <c r="BD18" i="22"/>
  <c r="BC18" i="22"/>
  <c r="BB18" i="22"/>
  <c r="BA18" i="22"/>
  <c r="AZ18" i="22"/>
  <c r="AY18" i="22"/>
  <c r="AX18" i="22"/>
  <c r="AW18" i="22"/>
  <c r="AV18" i="22"/>
  <c r="AU18" i="22"/>
  <c r="AT18" i="22"/>
  <c r="AS18" i="22"/>
  <c r="AR18" i="22"/>
  <c r="AQ18" i="22"/>
  <c r="AP18" i="22"/>
  <c r="AO18" i="22"/>
  <c r="AN18" i="22"/>
  <c r="AM18" i="22"/>
  <c r="AL18" i="22"/>
  <c r="AK18" i="22"/>
  <c r="AJ18" i="22"/>
  <c r="AI18" i="22"/>
  <c r="AH18" i="22"/>
  <c r="AG18" i="22"/>
  <c r="AF18" i="22"/>
  <c r="AE18" i="22"/>
  <c r="AD18" i="22"/>
  <c r="AC18" i="22"/>
  <c r="AB18" i="22"/>
  <c r="AA18" i="22"/>
  <c r="Z18" i="22"/>
  <c r="Y18" i="22"/>
  <c r="X18" i="22"/>
  <c r="W18" i="22"/>
  <c r="V18" i="22"/>
  <c r="U18" i="22"/>
  <c r="T18" i="22"/>
  <c r="S18" i="22"/>
  <c r="R18" i="22"/>
  <c r="Q18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D18" i="22"/>
  <c r="C18" i="22"/>
  <c r="B18" i="22"/>
  <c r="K14" i="22"/>
  <c r="I14" i="22"/>
  <c r="G13" i="22" a="1"/>
  <c r="G13" i="22" s="1"/>
  <c r="W10" i="20" s="1"/>
  <c r="J12" i="22"/>
  <c r="O9" i="20" s="1"/>
  <c r="G12" i="22" a="1"/>
  <c r="G12" i="22"/>
  <c r="G11" i="22" a="1"/>
  <c r="G11" i="22" s="1"/>
  <c r="G10" i="22" a="1"/>
  <c r="G10" i="22"/>
  <c r="J10" i="22" s="1"/>
  <c r="O7" i="20" s="1"/>
  <c r="G9" i="22" a="1"/>
  <c r="G9" i="22"/>
  <c r="J9" i="22" s="1"/>
  <c r="O6" i="20" s="1"/>
  <c r="G8" i="22" a="1"/>
  <c r="G8" i="22" s="1"/>
  <c r="J6" i="22"/>
  <c r="O3" i="20" s="1"/>
  <c r="J5" i="22"/>
  <c r="O2" i="20" s="1"/>
  <c r="K36" i="21"/>
  <c r="K35" i="21"/>
  <c r="J32" i="21"/>
  <c r="J31" i="21"/>
  <c r="J30" i="21"/>
  <c r="N18" i="20" s="1"/>
  <c r="J29" i="21"/>
  <c r="N17" i="20" s="1"/>
  <c r="AE27" i="21"/>
  <c r="AD27" i="21"/>
  <c r="AC27" i="21"/>
  <c r="AB27" i="21"/>
  <c r="AA27" i="21"/>
  <c r="Z27" i="21"/>
  <c r="Y27" i="21"/>
  <c r="X27" i="21"/>
  <c r="W27" i="21"/>
  <c r="V27" i="21"/>
  <c r="U27" i="21"/>
  <c r="T27" i="21"/>
  <c r="S27" i="21"/>
  <c r="R27" i="21"/>
  <c r="Q27" i="21"/>
  <c r="P27" i="21"/>
  <c r="O27" i="21"/>
  <c r="N27" i="21"/>
  <c r="M27" i="21"/>
  <c r="L27" i="21"/>
  <c r="K27" i="21"/>
  <c r="J27" i="21"/>
  <c r="I27" i="21"/>
  <c r="H27" i="21"/>
  <c r="G27" i="21"/>
  <c r="F27" i="21"/>
  <c r="E27" i="21"/>
  <c r="D27" i="21"/>
  <c r="B27" i="21"/>
  <c r="K25" i="21"/>
  <c r="K24" i="21"/>
  <c r="J23" i="21"/>
  <c r="J22" i="21"/>
  <c r="N14" i="20" s="1"/>
  <c r="J21" i="21"/>
  <c r="N13" i="20" s="1"/>
  <c r="J20" i="21"/>
  <c r="BH18" i="21"/>
  <c r="BG18" i="21"/>
  <c r="BF18" i="21"/>
  <c r="BE18" i="21"/>
  <c r="BD18" i="21"/>
  <c r="BC18" i="21"/>
  <c r="BB18" i="21"/>
  <c r="BA18" i="21"/>
  <c r="AZ18" i="21"/>
  <c r="AY18" i="21"/>
  <c r="AX18" i="21"/>
  <c r="AW18" i="21"/>
  <c r="AV18" i="21"/>
  <c r="AU18" i="21"/>
  <c r="AT18" i="21"/>
  <c r="AS18" i="21"/>
  <c r="AR18" i="21"/>
  <c r="AQ18" i="21"/>
  <c r="AP18" i="21"/>
  <c r="AO18" i="21"/>
  <c r="AN18" i="21"/>
  <c r="AM18" i="21"/>
  <c r="AL18" i="21"/>
  <c r="AK18" i="21"/>
  <c r="AJ18" i="21"/>
  <c r="AI18" i="21"/>
  <c r="AH18" i="21"/>
  <c r="AG18" i="21"/>
  <c r="AF18" i="21"/>
  <c r="AE18" i="21"/>
  <c r="AD18" i="21"/>
  <c r="AC18" i="21"/>
  <c r="AB18" i="21"/>
  <c r="AA18" i="21"/>
  <c r="Z18" i="21"/>
  <c r="Y18" i="21"/>
  <c r="X18" i="21"/>
  <c r="W18" i="21"/>
  <c r="V18" i="21"/>
  <c r="U18" i="21"/>
  <c r="T18" i="21"/>
  <c r="S18" i="21"/>
  <c r="R18" i="21"/>
  <c r="Q18" i="21"/>
  <c r="P18" i="21"/>
  <c r="O18" i="21"/>
  <c r="N18" i="21"/>
  <c r="M18" i="21"/>
  <c r="L18" i="21"/>
  <c r="K18" i="21"/>
  <c r="J18" i="21"/>
  <c r="I18" i="21"/>
  <c r="H18" i="21"/>
  <c r="G18" i="21"/>
  <c r="F18" i="21"/>
  <c r="E18" i="21"/>
  <c r="D18" i="21"/>
  <c r="C18" i="21"/>
  <c r="B18" i="21"/>
  <c r="K15" i="21"/>
  <c r="K14" i="21"/>
  <c r="J12" i="21"/>
  <c r="N9" i="20" s="1"/>
  <c r="J11" i="21"/>
  <c r="N8" i="20" s="1"/>
  <c r="J10" i="21"/>
  <c r="N7" i="20" s="1"/>
  <c r="J9" i="21"/>
  <c r="N6" i="20" s="1"/>
  <c r="J8" i="21"/>
  <c r="J7" i="21"/>
  <c r="J6" i="21"/>
  <c r="J5" i="21"/>
  <c r="N2" i="20" s="1"/>
  <c r="J8" i="22" l="1"/>
  <c r="O5" i="20" s="1"/>
  <c r="W5" i="20"/>
  <c r="J8" i="19"/>
  <c r="P5" i="20" s="1"/>
  <c r="X5" i="20"/>
  <c r="W8" i="20"/>
  <c r="J11" i="22"/>
  <c r="O8" i="20" s="1"/>
  <c r="Y4" i="20"/>
  <c r="J7" i="18"/>
  <c r="Q4" i="20" s="1"/>
  <c r="J5" i="18"/>
  <c r="Q2" i="20" s="1"/>
  <c r="Y2" i="20"/>
  <c r="Y11" i="20" s="1"/>
  <c r="K15" i="18"/>
  <c r="X2" i="20"/>
  <c r="X11" i="20" s="1"/>
  <c r="J5" i="19"/>
  <c r="P2" i="20" s="1"/>
  <c r="K15" i="19"/>
  <c r="J9" i="18"/>
  <c r="Q6" i="20" s="1"/>
  <c r="Y6" i="20"/>
  <c r="J7" i="22"/>
  <c r="O4" i="20" s="1"/>
  <c r="W4" i="20"/>
  <c r="X4" i="20"/>
  <c r="J7" i="19"/>
  <c r="P4" i="20" s="1"/>
  <c r="J9" i="19"/>
  <c r="P6" i="20" s="1"/>
  <c r="X6" i="20"/>
  <c r="Y8" i="20"/>
  <c r="J11" i="18"/>
  <c r="Q8" i="20" s="1"/>
  <c r="X8" i="20"/>
  <c r="J11" i="19"/>
  <c r="P8" i="20" s="1"/>
  <c r="W6" i="20"/>
  <c r="Y7" i="20"/>
  <c r="AT22" i="20"/>
  <c r="BB24" i="20"/>
  <c r="J6" i="19"/>
  <c r="P3" i="20" s="1"/>
  <c r="AV22" i="20"/>
  <c r="AU25" i="20"/>
  <c r="BA24" i="20"/>
  <c r="AS22" i="20"/>
  <c r="W2" i="20"/>
  <c r="Y5" i="20"/>
  <c r="AS24" i="20"/>
  <c r="K15" i="22"/>
  <c r="AT24" i="20"/>
  <c r="W3" i="20"/>
  <c r="AU24" i="20"/>
  <c r="X7" i="20"/>
  <c r="J6" i="18"/>
  <c r="Q3" i="20" s="1"/>
  <c r="W11" i="2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<sst xmlns="http://schemas.openxmlformats.org/spreadsheetml/2006/main" count="889" uniqueCount="386">
  <si>
    <t>MW</t>
  </si>
  <si>
    <t>C</t>
  </si>
  <si>
    <t>H</t>
  </si>
  <si>
    <t>O</t>
  </si>
  <si>
    <t>N</t>
  </si>
  <si>
    <t>C₂H₇N</t>
  </si>
  <si>
    <t>C3H4O</t>
  </si>
  <si>
    <t>C6H14</t>
  </si>
  <si>
    <t>C10H11N</t>
  </si>
  <si>
    <t>C4H8O2</t>
  </si>
  <si>
    <t>C3H8O</t>
  </si>
  <si>
    <t>C6H12O2</t>
  </si>
  <si>
    <t>CH2O2</t>
  </si>
  <si>
    <t>C2H4O2</t>
  </si>
  <si>
    <t>C3H6O3</t>
  </si>
  <si>
    <t>C4H5N</t>
  </si>
  <si>
    <t>CH4N2O</t>
  </si>
  <si>
    <t>C8H10</t>
  </si>
  <si>
    <t>C3H6O2</t>
  </si>
  <si>
    <t>C3H4O3</t>
  </si>
  <si>
    <t>C18H34O2</t>
  </si>
  <si>
    <t xml:space="preserve">C6H6O </t>
  </si>
  <si>
    <t>C6H11NO</t>
  </si>
  <si>
    <t>C8H15NO</t>
  </si>
  <si>
    <t>C9H12O2</t>
  </si>
  <si>
    <t>C12H24O3</t>
  </si>
  <si>
    <t>C8H7N</t>
  </si>
  <si>
    <t>C5H9NO</t>
  </si>
  <si>
    <t>C12H28O</t>
  </si>
  <si>
    <t>C3H8O3</t>
  </si>
  <si>
    <t>C13H27NO</t>
  </si>
  <si>
    <t>C17H36</t>
  </si>
  <si>
    <t>C14H25N</t>
  </si>
  <si>
    <t>C16H34O</t>
  </si>
  <si>
    <t>C16H32O2</t>
  </si>
  <si>
    <t>C27H48</t>
  </si>
  <si>
    <t>C15H31NO</t>
  </si>
  <si>
    <t>C21H30O2</t>
  </si>
  <si>
    <t>C16H33NO</t>
  </si>
  <si>
    <t>C­12H10N2</t>
  </si>
  <si>
    <t>C18H35NO</t>
  </si>
  <si>
    <t>C9H10O2</t>
  </si>
  <si>
    <t>C32H66</t>
  </si>
  <si>
    <t>C20H24N2O2</t>
  </si>
  <si>
    <t>C36H74</t>
  </si>
  <si>
    <t>C16H17NO2</t>
  </si>
  <si>
    <t>C27H37NO3</t>
  </si>
  <si>
    <t>C40H82</t>
  </si>
  <si>
    <t>Tert-Butyl Acetate</t>
  </si>
  <si>
    <t>Αιθανικό οξύ</t>
  </si>
  <si>
    <t>Tropine</t>
  </si>
  <si>
    <t>Texanol</t>
  </si>
  <si>
    <t>3-decyl-1H-pyrrole</t>
  </si>
  <si>
    <t>Myristamide, N-methyl-</t>
  </si>
  <si>
    <t>Azobenzene</t>
  </si>
  <si>
    <t>Dotriacontane</t>
  </si>
  <si>
    <t>Quinine</t>
  </si>
  <si>
    <t>Hexatriacontane</t>
  </si>
  <si>
    <t>Benzenepropanamide,N-hydroxy-a-(hydroxyimino)-</t>
  </si>
  <si>
    <t>4-Cyanophenyl 4-(tetradecyloxy)benzoate</t>
  </si>
  <si>
    <t>Tetraoctane</t>
  </si>
  <si>
    <t>C6H12</t>
  </si>
  <si>
    <t>C4H9N</t>
  </si>
  <si>
    <t>C7H8</t>
  </si>
  <si>
    <t>C8H8</t>
  </si>
  <si>
    <t>C9H12</t>
  </si>
  <si>
    <t>C10H22</t>
  </si>
  <si>
    <t>C11H24</t>
  </si>
  <si>
    <t>C7H9N</t>
  </si>
  <si>
    <t>C8H13N</t>
  </si>
  <si>
    <t>C8H11N</t>
  </si>
  <si>
    <t>C7H8O</t>
  </si>
  <si>
    <t>C9H17NO</t>
  </si>
  <si>
    <t>C12H12</t>
  </si>
  <si>
    <t>C14H220</t>
  </si>
  <si>
    <t>C8H11NO</t>
  </si>
  <si>
    <t>C15H320</t>
  </si>
  <si>
    <t>C14H29NO</t>
  </si>
  <si>
    <t>C20H42</t>
  </si>
  <si>
    <t>C16H31N</t>
  </si>
  <si>
    <t>C11H23NO2</t>
  </si>
  <si>
    <t>C12H25NO</t>
  </si>
  <si>
    <t>C18H36O2</t>
  </si>
  <si>
    <t>C18H32O2</t>
  </si>
  <si>
    <t>C26H54</t>
  </si>
  <si>
    <t>C20H14O4</t>
  </si>
  <si>
    <t>Me-Cyclopentane</t>
  </si>
  <si>
    <t>pyrrolidine</t>
  </si>
  <si>
    <t>cyclooctatetraene</t>
  </si>
  <si>
    <t>Propyl-benzene</t>
  </si>
  <si>
    <t>Denace,3-ethyl-3-methyl</t>
  </si>
  <si>
    <t>Octane,5-ethyl-2-methyl</t>
  </si>
  <si>
    <t>Benzylamine</t>
  </si>
  <si>
    <t>et-diMe-pyrrole</t>
  </si>
  <si>
    <t>Phenylethylamine</t>
  </si>
  <si>
    <t>p-cresol</t>
  </si>
  <si>
    <t>2,2,6,6 Tetramethyl-4-piperidone</t>
  </si>
  <si>
    <t>Naphthalene,2,7-dimethyl</t>
  </si>
  <si>
    <t>Phenol,2,4-bis(1,1-dimethylethyl)</t>
  </si>
  <si>
    <t>3dimethylaminopheno</t>
  </si>
  <si>
    <t>caprolactam</t>
  </si>
  <si>
    <t>triMe-dodecanol</t>
  </si>
  <si>
    <t>diMe-dodecanamide</t>
  </si>
  <si>
    <t>Phytan</t>
  </si>
  <si>
    <t>Heptadecane</t>
  </si>
  <si>
    <t>Me-dodecanamide</t>
  </si>
  <si>
    <t>Hexadecanitrile</t>
  </si>
  <si>
    <t>aminoundecanoic acid</t>
  </si>
  <si>
    <t>dodecanamide</t>
  </si>
  <si>
    <t>Eicosane</t>
  </si>
  <si>
    <t>Hexadecaonic acid, ethyl ester</t>
  </si>
  <si>
    <t>octadecynoic acid</t>
  </si>
  <si>
    <t>Hexacosabe</t>
  </si>
  <si>
    <t>1,2-Bis(benzoyloxy)
benzene</t>
  </si>
  <si>
    <t>C5H12O2</t>
  </si>
  <si>
    <t>C4H8O3</t>
  </si>
  <si>
    <t>C4H10N2</t>
  </si>
  <si>
    <t>C3H7NO</t>
  </si>
  <si>
    <t>C5H10O3</t>
  </si>
  <si>
    <t>C8H19N</t>
  </si>
  <si>
    <t>C5H4O2</t>
  </si>
  <si>
    <t>C5H6O2</t>
  </si>
  <si>
    <t>C6H12O3</t>
  </si>
  <si>
    <t>C5H10O2</t>
  </si>
  <si>
    <t>C6H8O2</t>
  </si>
  <si>
    <t>C6H6O2</t>
  </si>
  <si>
    <t>C6H10O2</t>
  </si>
  <si>
    <t>C8H14O3</t>
  </si>
  <si>
    <t>C7H8O2</t>
  </si>
  <si>
    <t>C10H22O</t>
  </si>
  <si>
    <t>C7H12O3</t>
  </si>
  <si>
    <t>C6H13NO</t>
  </si>
  <si>
    <t>C9H16O3</t>
  </si>
  <si>
    <t>C8H10O2</t>
  </si>
  <si>
    <t>C8H16O2</t>
  </si>
  <si>
    <t>C8H10O3</t>
  </si>
  <si>
    <t>C10H12O2</t>
  </si>
  <si>
    <t>C10H14O2</t>
  </si>
  <si>
    <t>C8H8O3</t>
  </si>
  <si>
    <t>C15H22O2</t>
  </si>
  <si>
    <t>C9H10O3</t>
  </si>
  <si>
    <t>C10H12O3</t>
  </si>
  <si>
    <t>C10H15NO2</t>
  </si>
  <si>
    <t>C11H12O4</t>
  </si>
  <si>
    <t>C20H22O6</t>
  </si>
  <si>
    <t>Toluene</t>
  </si>
  <si>
    <t>1-propanol, 2-ethoxy-</t>
  </si>
  <si>
    <t>ethanol, 2-(ethenyloxy)-</t>
  </si>
  <si>
    <t>propanoic acid, 2-hydroxy-, methyl ester</t>
  </si>
  <si>
    <t>piperazine</t>
  </si>
  <si>
    <t>benzene, (1-methylethyl)-</t>
  </si>
  <si>
    <t>formamide, n,n-dimethyl-</t>
  </si>
  <si>
    <t>propanoic acid, 2-hydroxy-, ethyl ester</t>
  </si>
  <si>
    <t>2-heptanamine, 5-methyl-</t>
  </si>
  <si>
    <t>2-furancarboxaldehyde</t>
  </si>
  <si>
    <t>ethyl 2-hydroxypropanoate</t>
  </si>
  <si>
    <t>oxiranemethanol</t>
  </si>
  <si>
    <t>2-furanmethanol</t>
  </si>
  <si>
    <t>butanoic acid, 2-hydroxy-, ethyl ester</t>
  </si>
  <si>
    <t>2-furanmethanol, tetrahydro-</t>
  </si>
  <si>
    <t>3-methyl-1,2-cyclopentanedione</t>
  </si>
  <si>
    <t>2-furancarboxaldehyde, 5-methyl-</t>
  </si>
  <si>
    <t>2,5-hexanedione</t>
  </si>
  <si>
    <t>butanoic anhydride</t>
  </si>
  <si>
    <t>ethanone, 1-(5-methyl-2-furanyl)-</t>
  </si>
  <si>
    <t>4-nonanol, 4-methyl-</t>
  </si>
  <si>
    <t>Guaiacol</t>
  </si>
  <si>
    <t>pentanoic acid, 4-oxo-, ethyl ester</t>
  </si>
  <si>
    <t>acetamide, n-(1-methylpropyl)-</t>
  </si>
  <si>
    <t>4-[(2-methoxyethoxy)methoxy]-1-cyclopentene</t>
  </si>
  <si>
    <t>1-hydroxy-2-methoxy-4-methylbenzene</t>
  </si>
  <si>
    <t>2-propyl-tetrahydro-pyran-3-ol</t>
  </si>
  <si>
    <t>guaiacol, 4-ethyl-</t>
  </si>
  <si>
    <t>2-furancarboxaldehyde, 5-(ethoxymethyl)-</t>
  </si>
  <si>
    <t>2-methoxy-4-vinylphenol</t>
  </si>
  <si>
    <t>phenol, 2-methoxy-4-(2-propenyl)-</t>
  </si>
  <si>
    <t>benzaldehyde, 4-hydroxy-3-methoxy-</t>
  </si>
  <si>
    <t>1-(4-isopropylphenyl)-2-methylpropyl acetate</t>
  </si>
  <si>
    <t>ethanone, 1-(4-hydroxy-3-methoxyphenyl)-</t>
  </si>
  <si>
    <t>2-propanone, (4-hydroxy-3-methoxyphenyl)-</t>
  </si>
  <si>
    <t>benzenemethanol, 4-hydroxy-R-[(methylamino)methyl]-</t>
  </si>
  <si>
    <t>5-(3-hydroxy-1-propenyl)-7-methoxy-</t>
  </si>
  <si>
    <t>3-benzofuranmethanol, 2,3-dihydro-2-(4-hydroxy-3-methoxyphenyl)-</t>
  </si>
  <si>
    <t>Leucine</t>
  </si>
  <si>
    <t>Methylethylketone diethylhydrazone</t>
  </si>
  <si>
    <t>Methyl pyrazine</t>
  </si>
  <si>
    <t>styrene</t>
  </si>
  <si>
    <t>2,5-dimethyl-pyrazine</t>
  </si>
  <si>
    <t>Decane</t>
  </si>
  <si>
    <t>Cresol</t>
  </si>
  <si>
    <t>Alanine</t>
  </si>
  <si>
    <t>Dextrose</t>
  </si>
  <si>
    <t>N-butyl acetamide</t>
  </si>
  <si>
    <t>Benzenediol</t>
  </si>
  <si>
    <t>Benzofuranone</t>
  </si>
  <si>
    <t>Tetradecane</t>
  </si>
  <si>
    <t>1-propyl-2,5-Pyrrolidinedione</t>
  </si>
  <si>
    <t>1,2:8,9-diepoxy-p-Methane</t>
  </si>
  <si>
    <t>Aspartic Acid</t>
  </si>
  <si>
    <t>Pentadecane</t>
  </si>
  <si>
    <t>3-methyl-3-propyl-2,5-Pyrrolidinedione</t>
  </si>
  <si>
    <t>Hexadecane</t>
  </si>
  <si>
    <t>Octadecane</t>
  </si>
  <si>
    <t>Glutamic Acid</t>
  </si>
  <si>
    <t>Phenylalanine</t>
  </si>
  <si>
    <t>Palmoleic Acid</t>
  </si>
  <si>
    <t>Stearic Acid</t>
  </si>
  <si>
    <t>Tyrosine</t>
  </si>
  <si>
    <t>Arachidic Acid</t>
  </si>
  <si>
    <t>Xylose</t>
  </si>
  <si>
    <t>Behenic Acid</t>
  </si>
  <si>
    <t>Glycine</t>
  </si>
  <si>
    <t>C6H14N2</t>
  </si>
  <si>
    <t>C5H6N2</t>
  </si>
  <si>
    <t>C6H8N2</t>
  </si>
  <si>
    <t>C8H6O2</t>
  </si>
  <si>
    <t>C14H3O</t>
  </si>
  <si>
    <t>C7H11NO2</t>
  </si>
  <si>
    <t>C10H16O2</t>
  </si>
  <si>
    <t>C15H32</t>
  </si>
  <si>
    <t>C8H13NO2</t>
  </si>
  <si>
    <t>C16H34</t>
  </si>
  <si>
    <t>C18H38</t>
  </si>
  <si>
    <t>CORONENE</t>
  </si>
  <si>
    <t>N-BENZYLOLEAMIDE</t>
  </si>
  <si>
    <t>OXYPHENISATIN-ACETATE</t>
  </si>
  <si>
    <t>OVALENE</t>
  </si>
  <si>
    <t>2,35-HEXATRIACONTANEDIONE</t>
  </si>
  <si>
    <t>DOHEXACONTANE</t>
  </si>
  <si>
    <t>QUERCETIN</t>
  </si>
  <si>
    <t>TETRAPHENYLPORPHINE</t>
  </si>
  <si>
    <t>DOHEPTACONTANE</t>
  </si>
  <si>
    <t>ALL-TRANS-LYCOPENE</t>
  </si>
  <si>
    <t>HEXAPHENYLMELAMINE</t>
  </si>
  <si>
    <t>C24H12</t>
  </si>
  <si>
    <t>C25H41NO</t>
  </si>
  <si>
    <t>C24H19NO5</t>
  </si>
  <si>
    <t>C32H14</t>
  </si>
  <si>
    <t>C36H70O2</t>
  </si>
  <si>
    <t>C62H126</t>
  </si>
  <si>
    <t>C15H10O7</t>
  </si>
  <si>
    <t>C44H30N4</t>
  </si>
  <si>
    <t>C72H146</t>
  </si>
  <si>
    <t>C40H56</t>
  </si>
  <si>
    <t>C39H30N6</t>
  </si>
  <si>
    <t>Target</t>
  </si>
  <si>
    <t>Ethanamine</t>
  </si>
  <si>
    <t>Propenal</t>
  </si>
  <si>
    <t>2,3 Dimethyl - Butane</t>
  </si>
  <si>
    <t>2,4,6-Trimethylbenzonitrile </t>
  </si>
  <si>
    <t>Ethyl Acetate</t>
  </si>
  <si>
    <t>2-Propanol</t>
  </si>
  <si>
    <t>Formic Acid</t>
  </si>
  <si>
    <t>Lactic Acid</t>
  </si>
  <si>
    <t>Pyrrole</t>
  </si>
  <si>
    <t>Urea</t>
  </si>
  <si>
    <t>Ethyl benzene</t>
  </si>
  <si>
    <t>Propionic Acid</t>
  </si>
  <si>
    <t>Pyruvic Acid</t>
  </si>
  <si>
    <t>Vacenic Acid</t>
  </si>
  <si>
    <t>Phenol</t>
  </si>
  <si>
    <t>2-Acetylpyrrolidine</t>
  </si>
  <si>
    <t>1-Methyl,2-5 Pyrrolidinone</t>
  </si>
  <si>
    <t>4-Ethylguaiacol</t>
  </si>
  <si>
    <t>Indole</t>
  </si>
  <si>
    <t>2- Piperidone</t>
  </si>
  <si>
    <t>Guaiacol, 4-propyl-</t>
  </si>
  <si>
    <t>1-Dodecanol</t>
  </si>
  <si>
    <t>Glycerine</t>
  </si>
  <si>
    <t>Methyl-Dodecanamide</t>
  </si>
  <si>
    <t>Hexadecanol</t>
  </si>
  <si>
    <t>Palmitic Acid</t>
  </si>
  <si>
    <t>Oleic Acid</t>
  </si>
  <si>
    <t>BETA-CHOLESTEROL</t>
  </si>
  <si>
    <t>Cholestane</t>
  </si>
  <si>
    <t>Methyl dehydroabietate</t>
  </si>
  <si>
    <t>Cetyl-Amide</t>
  </si>
  <si>
    <t>N-PENTACOSANE</t>
  </si>
  <si>
    <t>Oleamide</t>
  </si>
  <si>
    <t>N-NONACOSANE</t>
  </si>
  <si>
    <t>SITOSTEROL</t>
  </si>
  <si>
    <t>Ethyl benzoate</t>
  </si>
  <si>
    <t>16-HENTRIACONTANONE</t>
  </si>
  <si>
    <t>COUMAFURYL</t>
  </si>
  <si>
    <t>ALPHA-TOCOPHEROL</t>
  </si>
  <si>
    <t>3-PENTADECYL-2-DOCOSANE</t>
  </si>
  <si>
    <t>PERYLENE,-3-HEXYL-</t>
  </si>
  <si>
    <t>STIGMASTEROL</t>
  </si>
  <si>
    <t>1-DOTRIACONTANOL</t>
  </si>
  <si>
    <t>N-PALMITOYL-PYRAZINAMIDE</t>
  </si>
  <si>
    <t> C6H13NO2</t>
  </si>
  <si>
    <t>C3H7NO2</t>
  </si>
  <si>
    <t>C6H12O6</t>
  </si>
  <si>
    <t>C6H6O2 </t>
  </si>
  <si>
    <t>C4H7NO4</t>
  </si>
  <si>
    <t>C5H9NO4</t>
  </si>
  <si>
    <t>C9H11NO2</t>
  </si>
  <si>
    <t>C16H30O2</t>
  </si>
  <si>
    <t> C18H34O2</t>
  </si>
  <si>
    <t>C27H46O</t>
  </si>
  <si>
    <t>C9H11NO3</t>
  </si>
  <si>
    <t>C20H40O2</t>
  </si>
  <si>
    <t>C25H52</t>
  </si>
  <si>
    <t>C5H10O5</t>
  </si>
  <si>
    <t>C22H44O2</t>
  </si>
  <si>
    <t>C2H5NO2</t>
  </si>
  <si>
    <t>C29H60</t>
  </si>
  <si>
    <t>C29H50O</t>
  </si>
  <si>
    <t>C31H62O</t>
  </si>
  <si>
    <t>C17H14O5</t>
  </si>
  <si>
    <t>C29H50O2</t>
  </si>
  <si>
    <t>C37H74</t>
  </si>
  <si>
    <t>C26H24</t>
  </si>
  <si>
    <t>C29H48O</t>
  </si>
  <si>
    <t>C32H66O</t>
  </si>
  <si>
    <t>C20H35N3O</t>
  </si>
  <si>
    <t>Carb</t>
  </si>
  <si>
    <t>Acetic Acid</t>
  </si>
  <si>
    <t>Lipid</t>
  </si>
  <si>
    <t>Palmitic</t>
  </si>
  <si>
    <t>Oleic</t>
  </si>
  <si>
    <t>Protein</t>
  </si>
  <si>
    <t>Lignin</t>
  </si>
  <si>
    <t>Carbohydrates</t>
  </si>
  <si>
    <t>Density</t>
  </si>
  <si>
    <t>Sum of x</t>
  </si>
  <si>
    <t>Carbon</t>
  </si>
  <si>
    <t>Hydrogen</t>
  </si>
  <si>
    <t>Oxygen</t>
  </si>
  <si>
    <t>Nitrogen</t>
  </si>
  <si>
    <t>Biochemical Group</t>
  </si>
  <si>
    <t>Compound</t>
  </si>
  <si>
    <t>Boiling Point</t>
  </si>
  <si>
    <t>Chemical Formula</t>
  </si>
  <si>
    <t>Upgraded</t>
  </si>
  <si>
    <t>Άνθρακας</t>
  </si>
  <si>
    <t>Υδρογόνο</t>
  </si>
  <si>
    <t>Οξυγόνο</t>
  </si>
  <si>
    <t>Άζωτο</t>
  </si>
  <si>
    <t>Πρωτείνη</t>
  </si>
  <si>
    <t>Υδατάνθρακες</t>
  </si>
  <si>
    <t>Λιπίδια</t>
  </si>
  <si>
    <t>Λιγνίνη</t>
  </si>
  <si>
    <t>Πυκνότητα</t>
  </si>
  <si>
    <t>Glycose</t>
  </si>
  <si>
    <t>In</t>
  </si>
  <si>
    <t>Out</t>
  </si>
  <si>
    <t>Βιομάζα</t>
  </si>
  <si>
    <t>Βιοαργό</t>
  </si>
  <si>
    <t>Αναβαθμισμένο Βιοαργό</t>
  </si>
  <si>
    <t>Πυγολαμπίδες</t>
  </si>
  <si>
    <t>Ελαχιστα τετράγωνα</t>
  </si>
  <si>
    <t>Σμήνος</t>
  </si>
  <si>
    <t>SQP</t>
  </si>
  <si>
    <t>Ιδιότητα</t>
  </si>
  <si>
    <t>Column1</t>
  </si>
  <si>
    <t>BIOMASS</t>
  </si>
  <si>
    <t>BIOCRUDE</t>
  </si>
  <si>
    <t>UPGRADED BIOCRUDE</t>
  </si>
  <si>
    <t>Upraded</t>
  </si>
  <si>
    <t>Biocrude</t>
  </si>
  <si>
    <t>Upgraded Biocrude</t>
  </si>
  <si>
    <t>Cut Points</t>
  </si>
  <si>
    <t>True sum</t>
  </si>
  <si>
    <t>Model Sum</t>
  </si>
  <si>
    <t>Time</t>
  </si>
  <si>
    <t>Gas Oil</t>
  </si>
  <si>
    <t>Vaccuum Gas Oil</t>
  </si>
  <si>
    <t>Cut</t>
  </si>
  <si>
    <t xml:space="preserve">Υπόλειμμα </t>
  </si>
  <si>
    <t>HHV</t>
  </si>
  <si>
    <t>Firefly</t>
  </si>
  <si>
    <t>LeastSquares</t>
  </si>
  <si>
    <t>PSO</t>
  </si>
  <si>
    <t>Biomass</t>
  </si>
  <si>
    <t>Νάφθα</t>
  </si>
  <si>
    <t>(1-Sec-butylvinyl)benzene</t>
  </si>
  <si>
    <t>C12H16</t>
  </si>
  <si>
    <t>C14H30</t>
  </si>
  <si>
    <t>Στόχος</t>
  </si>
  <si>
    <t>Θερμοκρασία</t>
  </si>
  <si>
    <t>Κηροζίνη</t>
  </si>
  <si>
    <t>Updated Biocrude</t>
  </si>
  <si>
    <t>Ιδανικά</t>
  </si>
  <si>
    <t>Αναβαθμισμένο</t>
  </si>
  <si>
    <t>Αναβαθμίσμενο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</si>
</sst>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9"/>
        <bgColor theme="9"/>
      </patternFill>
    </fill>
    <fill>
      <patternFill patternType="solid">
        <fgColor theme="9" tint="0.59996337778862885"/>
        <bgColor theme="9" tint="0.59996337778862885"/>
      </patternFill>
    </fill>
    <fill>
      <patternFill patternType="solid">
        <fgColor theme="9" tint="0.79995117038483843"/>
        <bgColor theme="9" tint="0.79995117038483843"/>
      </patternFill>
    </fill>
    <fill>
      <patternFill patternType="solid">
        <fgColor theme="9" tint="0.59996337778862885"/>
        <bgColor theme="9" tint="0.59996337778862885"/>
      </patternFill>
    </fill>
    <fill>
      <patternFill patternType="solid">
        <fgColor theme="9" tint="0.79995117038483843"/>
        <bgColor theme="9" tint="0.79995117038483843"/>
      </patternFill>
    </fill>
    <fill>
      <patternFill patternType="solid">
        <fgColor theme="9" tint="0.79995117038483843"/>
        <bgColor theme="9" tint="0.79995117038483843"/>
      </patternFill>
    </fill>
    <fill>
      <patternFill patternType="solid">
        <fgColor theme="9" tint="0.59996337778862885"/>
        <bgColor theme="9" tint="0.59996337778862885"/>
      </patternFill>
    </fill>
  </fills>
  <borders count="3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/>
      <bottom style="thin">
        <color theme="4" tint="0.39997558519241921"/>
      </bottom>
      <diagonal/>
    </border>
    <border>
      <left style="thin">
        <color theme="0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  <border>
      <left style="thin">
        <color theme="0"/>
      </left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ck">
        <color theme="0"/>
      </top>
      <bottom/>
      <diagonal/>
    </border>
    <border>
      <left style="thin">
        <color theme="9" tint="0.39997558519241921"/>
      </left>
      <right/>
      <top style="thin">
        <color theme="0"/>
      </top>
      <bottom/>
      <diagonal/>
    </border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9" fontId="4" fillId="0" borderId="0" applyFon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2" fontId="0" fillId="0" borderId="0" xfId="0" applyNumberFormat="1"/>
    <xf numFmtId="0" fontId="1" fillId="2" borderId="0" xfId="1"/>
    <xf numFmtId="2" fontId="1" fillId="2" borderId="0" xfId="1" applyNumberFormat="1"/>
    <xf numFmtId="0" fontId="2" fillId="3" borderId="0" xfId="2"/>
    <xf numFmtId="0" fontId="3" fillId="4" borderId="1" xfId="3"/>
    <xf numFmtId="164" fontId="0" fillId="0" borderId="0" xfId="4" applyNumberFormat="1" applyFont="1"/>
    <xf numFmtId="0" fontId="0" fillId="0" borderId="0" xfId="0" applyAlignment="1">
      <alignment horizontal="center" vertical="center"/>
    </xf>
    <xf numFmtId="10" fontId="0" fillId="0" borderId="0" xfId="0" applyNumberFormat="1"/>
    <xf numFmtId="164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9" fontId="0" fillId="0" borderId="0" xfId="4" applyFont="1"/>
    <xf numFmtId="2" fontId="0" fillId="0" borderId="3" xfId="0" applyNumberFormat="1" applyBorder="1"/>
    <xf numFmtId="0" fontId="1" fillId="2" borderId="3" xfId="1" applyBorder="1"/>
    <xf numFmtId="2" fontId="1" fillId="2" borderId="3" xfId="1" applyNumberFormat="1" applyBorder="1"/>
    <xf numFmtId="0" fontId="1" fillId="2" borderId="0" xfId="1" applyBorder="1"/>
    <xf numFmtId="2" fontId="1" fillId="2" borderId="0" xfId="1" applyNumberFormat="1" applyBorder="1"/>
    <xf numFmtId="0" fontId="0" fillId="6" borderId="6" xfId="0" applyFont="1" applyFill="1" applyBorder="1"/>
    <xf numFmtId="0" fontId="5" fillId="5" borderId="7" xfId="0" applyFont="1" applyFill="1" applyBorder="1"/>
    <xf numFmtId="0" fontId="5" fillId="5" borderId="10" xfId="0" applyFont="1" applyFill="1" applyBorder="1"/>
    <xf numFmtId="0" fontId="5" fillId="5" borderId="11" xfId="0" applyFont="1" applyFill="1" applyBorder="1"/>
    <xf numFmtId="0" fontId="0" fillId="6" borderId="12" xfId="0" applyFont="1" applyFill="1" applyBorder="1"/>
    <xf numFmtId="2" fontId="0" fillId="8" borderId="13" xfId="0" applyNumberFormat="1" applyFont="1" applyFill="1" applyBorder="1"/>
    <xf numFmtId="0" fontId="0" fillId="6" borderId="14" xfId="0" applyFont="1" applyFill="1" applyBorder="1"/>
    <xf numFmtId="0" fontId="0" fillId="7" borderId="12" xfId="0" applyFont="1" applyFill="1" applyBorder="1"/>
    <xf numFmtId="2" fontId="0" fillId="9" borderId="9" xfId="0" applyNumberFormat="1" applyFont="1" applyFill="1" applyBorder="1"/>
    <xf numFmtId="0" fontId="0" fillId="7" borderId="8" xfId="0" applyFont="1" applyFill="1" applyBorder="1"/>
    <xf numFmtId="2" fontId="0" fillId="8" borderId="9" xfId="0" applyNumberFormat="1" applyFont="1" applyFill="1" applyBorder="1"/>
    <xf numFmtId="0" fontId="0" fillId="6" borderId="8" xfId="0" applyFont="1" applyFill="1" applyBorder="1"/>
    <xf numFmtId="0" fontId="0" fillId="8" borderId="15" xfId="0" applyFont="1" applyFill="1" applyBorder="1"/>
    <xf numFmtId="0" fontId="0" fillId="9" borderId="12" xfId="0" applyFont="1" applyFill="1" applyBorder="1"/>
    <xf numFmtId="0" fontId="0" fillId="8" borderId="12" xfId="0" applyFont="1" applyFill="1" applyBorder="1"/>
    <xf numFmtId="0" fontId="5" fillId="5" borderId="16" xfId="0" applyFont="1" applyFill="1" applyBorder="1"/>
    <xf numFmtId="0" fontId="5" fillId="5" borderId="17" xfId="0" applyFont="1" applyFill="1" applyBorder="1"/>
    <xf numFmtId="0" fontId="0" fillId="0" borderId="18" xfId="0" applyFill="1" applyBorder="1"/>
    <xf numFmtId="0" fontId="0" fillId="0" borderId="0" xfId="0" applyAlignment="1">
      <alignment horizontal="center"/>
    </xf>
    <xf numFmtId="0" fontId="5" fillId="5" borderId="22" xfId="0" applyFont="1" applyFill="1" applyBorder="1"/>
    <xf numFmtId="0" fontId="5" fillId="5" borderId="23" xfId="0" applyFont="1" applyFill="1" applyBorder="1"/>
    <xf numFmtId="0" fontId="5" fillId="5" borderId="24" xfId="0" applyFont="1" applyFill="1" applyBorder="1"/>
    <xf numFmtId="0" fontId="0" fillId="10" borderId="22" xfId="0" applyFont="1" applyFill="1" applyBorder="1"/>
    <xf numFmtId="2" fontId="0" fillId="10" borderId="24" xfId="0" applyNumberFormat="1" applyFont="1" applyFill="1" applyBorder="1"/>
    <xf numFmtId="0" fontId="0" fillId="0" borderId="22" xfId="0" applyFont="1" applyBorder="1"/>
    <xf numFmtId="2" fontId="0" fillId="0" borderId="24" xfId="0" applyNumberFormat="1" applyFont="1" applyBorder="1"/>
    <xf numFmtId="0" fontId="0" fillId="10" borderId="20" xfId="0" applyFont="1" applyFill="1" applyBorder="1"/>
    <xf numFmtId="2" fontId="0" fillId="10" borderId="21" xfId="0" applyNumberFormat="1" applyFont="1" applyFill="1" applyBorder="1"/>
    <xf numFmtId="0" fontId="5" fillId="5" borderId="26" xfId="0" applyFont="1" applyFill="1" applyBorder="1"/>
    <xf numFmtId="0" fontId="5" fillId="5" borderId="25" xfId="0" applyFont="1" applyFill="1" applyBorder="1"/>
    <xf numFmtId="2" fontId="0" fillId="10" borderId="27" xfId="0" applyNumberFormat="1" applyFont="1" applyFill="1" applyBorder="1"/>
    <xf numFmtId="0" fontId="0" fillId="10" borderId="28" xfId="0" applyFont="1" applyFill="1" applyBorder="1"/>
    <xf numFmtId="0" fontId="0" fillId="11" borderId="28" xfId="0" applyFont="1" applyFill="1" applyBorder="1"/>
    <xf numFmtId="0" fontId="0" fillId="0" borderId="19" xfId="0" applyBorder="1" applyAlignment="1">
      <alignment horizontal="center"/>
    </xf>
    <xf numFmtId="0" fontId="0" fillId="0" borderId="29" xfId="0" applyBorder="1"/>
    <xf numFmtId="2" fontId="0" fillId="0" borderId="0" xfId="0" applyNumberFormat="1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0" borderId="29" xfId="0" applyNumberFormat="1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5">
    <cellStyle name="Calculation" xfId="3" builtinId="22"/>
    <cellStyle name="Good" xfId="1" builtinId="26"/>
    <cellStyle name="Neutral" xfId="2" builtinId="28"/>
    <cellStyle name="Normal" xfId="0" builtinId="0"/>
    <cellStyle name="Percent" xfId="4" builtinId="5"/>
  </cellStyles>
  <dxfs count="32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164" formatCode="0.0%"/>
    </dxf>
    <dxf>
      <numFmt numFmtId="164" formatCode="0.0%"/>
    </dxf>
    <dxf>
      <numFmt numFmtId="14" formatCode="0.00%"/>
    </dxf>
    <dxf>
      <numFmt numFmtId="14" formatCode="0.00%"/>
    </dxf>
    <dxf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 sz="1600" b="0" i="0" baseline="0">
                <a:effectLst/>
              </a:rPr>
              <a:t>Καμπύλη </a:t>
            </a:r>
            <a:r>
              <a:rPr lang="en-US" sz="1600" b="0" i="0" baseline="0">
                <a:effectLst/>
              </a:rPr>
              <a:t>TBP </a:t>
            </a:r>
            <a:r>
              <a:rPr lang="el-GR" sz="1600" b="0" i="0" baseline="0">
                <a:effectLst/>
              </a:rPr>
              <a:t>για το βιοαργό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SQP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OutSewage!$B$2:$BH$2</c:f>
              <c:numCache>
                <c:formatCode>General</c:formatCode>
                <c:ptCount val="59"/>
                <c:pt idx="0">
                  <c:v>80</c:v>
                </c:pt>
                <c:pt idx="1">
                  <c:v>81.5</c:v>
                </c:pt>
                <c:pt idx="2">
                  <c:v>82.5</c:v>
                </c:pt>
                <c:pt idx="3">
                  <c:v>97</c:v>
                </c:pt>
                <c:pt idx="4">
                  <c:v>100.8</c:v>
                </c:pt>
                <c:pt idx="5">
                  <c:v>118</c:v>
                </c:pt>
                <c:pt idx="6">
                  <c:v>122</c:v>
                </c:pt>
                <c:pt idx="7">
                  <c:v>129</c:v>
                </c:pt>
                <c:pt idx="8">
                  <c:v>135</c:v>
                </c:pt>
                <c:pt idx="9">
                  <c:v>136</c:v>
                </c:pt>
                <c:pt idx="10">
                  <c:v>141.15</c:v>
                </c:pt>
                <c:pt idx="11">
                  <c:v>165</c:v>
                </c:pt>
                <c:pt idx="12">
                  <c:v>172</c:v>
                </c:pt>
                <c:pt idx="13">
                  <c:v>181.7</c:v>
                </c:pt>
                <c:pt idx="14">
                  <c:v>185</c:v>
                </c:pt>
                <c:pt idx="15">
                  <c:v>191</c:v>
                </c:pt>
                <c:pt idx="16">
                  <c:v>197</c:v>
                </c:pt>
                <c:pt idx="17">
                  <c:v>201.8</c:v>
                </c:pt>
                <c:pt idx="18">
                  <c:v>204</c:v>
                </c:pt>
                <c:pt idx="19">
                  <c:v>212</c:v>
                </c:pt>
                <c:pt idx="20">
                  <c:v>220</c:v>
                </c:pt>
                <c:pt idx="21">
                  <c:v>233</c:v>
                </c:pt>
                <c:pt idx="22">
                  <c:v>234</c:v>
                </c:pt>
                <c:pt idx="23">
                  <c:v>235.1</c:v>
                </c:pt>
                <c:pt idx="24">
                  <c:v>244</c:v>
                </c:pt>
                <c:pt idx="25">
                  <c:v>253.5</c:v>
                </c:pt>
                <c:pt idx="26">
                  <c:v>256</c:v>
                </c:pt>
                <c:pt idx="27">
                  <c:v>263.8</c:v>
                </c:pt>
                <c:pt idx="28">
                  <c:v>270</c:v>
                </c:pt>
                <c:pt idx="29">
                  <c:v>279</c:v>
                </c:pt>
                <c:pt idx="30">
                  <c:v>290</c:v>
                </c:pt>
                <c:pt idx="31">
                  <c:v>293</c:v>
                </c:pt>
                <c:pt idx="32">
                  <c:v>302</c:v>
                </c:pt>
                <c:pt idx="33">
                  <c:v>304.74</c:v>
                </c:pt>
                <c:pt idx="34">
                  <c:v>344</c:v>
                </c:pt>
                <c:pt idx="35">
                  <c:v>351</c:v>
                </c:pt>
                <c:pt idx="36">
                  <c:v>373.68099999999998</c:v>
                </c:pt>
                <c:pt idx="37">
                  <c:v>383.91699999999997</c:v>
                </c:pt>
                <c:pt idx="38">
                  <c:v>390</c:v>
                </c:pt>
                <c:pt idx="39">
                  <c:v>392.4</c:v>
                </c:pt>
                <c:pt idx="40">
                  <c:v>403.21</c:v>
                </c:pt>
                <c:pt idx="41">
                  <c:v>430</c:v>
                </c:pt>
                <c:pt idx="42">
                  <c:v>453</c:v>
                </c:pt>
                <c:pt idx="43">
                  <c:v>466</c:v>
                </c:pt>
                <c:pt idx="44">
                  <c:v>495</c:v>
                </c:pt>
                <c:pt idx="45">
                  <c:v>497</c:v>
                </c:pt>
                <c:pt idx="46">
                  <c:v>509.26</c:v>
                </c:pt>
                <c:pt idx="47">
                  <c:v>518.34699999999998</c:v>
                </c:pt>
                <c:pt idx="48">
                  <c:v>522</c:v>
                </c:pt>
                <c:pt idx="49">
                  <c:v>525</c:v>
                </c:pt>
                <c:pt idx="50">
                  <c:v>530</c:v>
                </c:pt>
                <c:pt idx="51">
                  <c:v>560</c:v>
                </c:pt>
                <c:pt idx="52">
                  <c:v>575</c:v>
                </c:pt>
                <c:pt idx="53">
                  <c:v>608</c:v>
                </c:pt>
                <c:pt idx="54">
                  <c:v>627</c:v>
                </c:pt>
                <c:pt idx="55">
                  <c:v>640</c:v>
                </c:pt>
                <c:pt idx="56">
                  <c:v>648</c:v>
                </c:pt>
                <c:pt idx="57">
                  <c:v>659</c:v>
                </c:pt>
                <c:pt idx="58">
                  <c:v>660</c:v>
                </c:pt>
              </c:numCache>
            </c:numRef>
          </c:xVal>
          <c:yVal>
            <c:numRef>
              <c:f>SQP!$B$18:$BH$18</c:f>
              <c:numCache>
                <c:formatCode>General</c:formatCode>
                <c:ptCount val="59"/>
                <c:pt idx="0">
                  <c:v>0</c:v>
                </c:pt>
                <c:pt idx="1">
                  <c:v>3.004131993039773E-3</c:v>
                </c:pt>
                <c:pt idx="2">
                  <c:v>5.9386154600586339E-3</c:v>
                </c:pt>
                <c:pt idx="3">
                  <c:v>7.6031146796123059E-3</c:v>
                </c:pt>
                <c:pt idx="4">
                  <c:v>1.3512542197843426E-2</c:v>
                </c:pt>
                <c:pt idx="5">
                  <c:v>1.6499370177613257E-2</c:v>
                </c:pt>
                <c:pt idx="6">
                  <c:v>1.9161946122193189E-2</c:v>
                </c:pt>
                <c:pt idx="7">
                  <c:v>1.9161946122193189E-2</c:v>
                </c:pt>
                <c:pt idx="8">
                  <c:v>2.2736857683694586E-2</c:v>
                </c:pt>
                <c:pt idx="9">
                  <c:v>2.2736857683694586E-2</c:v>
                </c:pt>
                <c:pt idx="10">
                  <c:v>2.439969291527783E-2</c:v>
                </c:pt>
                <c:pt idx="11">
                  <c:v>3.6197108527651824E-2</c:v>
                </c:pt>
                <c:pt idx="12">
                  <c:v>4.0820647746731747E-2</c:v>
                </c:pt>
                <c:pt idx="13">
                  <c:v>4.5773689144050646E-2</c:v>
                </c:pt>
                <c:pt idx="14">
                  <c:v>4.9103140729912481E-2</c:v>
                </c:pt>
                <c:pt idx="15">
                  <c:v>5.6620554791097975E-2</c:v>
                </c:pt>
                <c:pt idx="16">
                  <c:v>5.99998637852035E-2</c:v>
                </c:pt>
                <c:pt idx="17">
                  <c:v>6.4627262562642188E-2</c:v>
                </c:pt>
                <c:pt idx="18">
                  <c:v>6.9204796256110646E-2</c:v>
                </c:pt>
                <c:pt idx="19">
                  <c:v>7.5468608378226124E-2</c:v>
                </c:pt>
                <c:pt idx="20">
                  <c:v>8.1502235131718698E-2</c:v>
                </c:pt>
                <c:pt idx="21">
                  <c:v>8.7157455634917738E-2</c:v>
                </c:pt>
                <c:pt idx="22">
                  <c:v>9.5498779481203985E-2</c:v>
                </c:pt>
                <c:pt idx="23">
                  <c:v>0.10137453369757617</c:v>
                </c:pt>
                <c:pt idx="24">
                  <c:v>0.10799910294818967</c:v>
                </c:pt>
                <c:pt idx="25">
                  <c:v>0.11731326086394953</c:v>
                </c:pt>
                <c:pt idx="26">
                  <c:v>0.13050979451008934</c:v>
                </c:pt>
                <c:pt idx="27">
                  <c:v>0.14189767012857474</c:v>
                </c:pt>
                <c:pt idx="28">
                  <c:v>0.15156937376778717</c:v>
                </c:pt>
                <c:pt idx="29">
                  <c:v>0.16499907299446903</c:v>
                </c:pt>
                <c:pt idx="30">
                  <c:v>0.21899916840475955</c:v>
                </c:pt>
                <c:pt idx="31">
                  <c:v>0.26999924079517368</c:v>
                </c:pt>
                <c:pt idx="32">
                  <c:v>0.32931521976231926</c:v>
                </c:pt>
                <c:pt idx="33">
                  <c:v>0.38999974824846306</c:v>
                </c:pt>
                <c:pt idx="34">
                  <c:v>0.47000043948067405</c:v>
                </c:pt>
                <c:pt idx="35">
                  <c:v>0.4882812221676317</c:v>
                </c:pt>
                <c:pt idx="36">
                  <c:v>0.5040001238414209</c:v>
                </c:pt>
                <c:pt idx="37">
                  <c:v>0.51947465370594181</c:v>
                </c:pt>
                <c:pt idx="38">
                  <c:v>0.53467186575733661</c:v>
                </c:pt>
                <c:pt idx="39">
                  <c:v>0.55000284729486626</c:v>
                </c:pt>
                <c:pt idx="40">
                  <c:v>0.55999652062877869</c:v>
                </c:pt>
                <c:pt idx="41">
                  <c:v>0.61500037025077336</c:v>
                </c:pt>
                <c:pt idx="42">
                  <c:v>0.63505408289294019</c:v>
                </c:pt>
                <c:pt idx="43">
                  <c:v>0.65254790943127561</c:v>
                </c:pt>
                <c:pt idx="44">
                  <c:v>0.671697302531857</c:v>
                </c:pt>
                <c:pt idx="45">
                  <c:v>0.69000102559527488</c:v>
                </c:pt>
                <c:pt idx="46">
                  <c:v>0.70047633357059469</c:v>
                </c:pt>
                <c:pt idx="47">
                  <c:v>0.71522223881713654</c:v>
                </c:pt>
                <c:pt idx="48">
                  <c:v>0.72870201594801154</c:v>
                </c:pt>
                <c:pt idx="49">
                  <c:v>0.73798956481379652</c:v>
                </c:pt>
                <c:pt idx="50">
                  <c:v>0.7500023887612518</c:v>
                </c:pt>
                <c:pt idx="51">
                  <c:v>0.78790302278182711</c:v>
                </c:pt>
                <c:pt idx="52">
                  <c:v>0.81999669816310161</c:v>
                </c:pt>
                <c:pt idx="53">
                  <c:v>0.8320632546843989</c:v>
                </c:pt>
                <c:pt idx="54">
                  <c:v>0.84318377530369648</c:v>
                </c:pt>
                <c:pt idx="55">
                  <c:v>0.85959317133789415</c:v>
                </c:pt>
                <c:pt idx="56">
                  <c:v>0.8699985538545234</c:v>
                </c:pt>
                <c:pt idx="57">
                  <c:v>0.88533464192969902</c:v>
                </c:pt>
                <c:pt idx="58">
                  <c:v>0.89999999999999958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FF3-4520-9B8F-F2D47C6D0FD2}"/>
            </c:ext>
          </c:extLst>
        </c:ser>
        <c:ser>
          <c:idx val="1"/>
          <c:order val="1"/>
          <c:tx>
            <c:v>Firefly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OutSewage!$B$2:$BH$2</c:f>
              <c:numCache>
                <c:formatCode>General</c:formatCode>
                <c:ptCount val="59"/>
                <c:pt idx="0">
                  <c:v>80</c:v>
                </c:pt>
                <c:pt idx="1">
                  <c:v>81.5</c:v>
                </c:pt>
                <c:pt idx="2">
                  <c:v>82.5</c:v>
                </c:pt>
                <c:pt idx="3">
                  <c:v>97</c:v>
                </c:pt>
                <c:pt idx="4">
                  <c:v>100.8</c:v>
                </c:pt>
                <c:pt idx="5">
                  <c:v>118</c:v>
                </c:pt>
                <c:pt idx="6">
                  <c:v>122</c:v>
                </c:pt>
                <c:pt idx="7">
                  <c:v>129</c:v>
                </c:pt>
                <c:pt idx="8">
                  <c:v>135</c:v>
                </c:pt>
                <c:pt idx="9">
                  <c:v>136</c:v>
                </c:pt>
                <c:pt idx="10">
                  <c:v>141.15</c:v>
                </c:pt>
                <c:pt idx="11">
                  <c:v>165</c:v>
                </c:pt>
                <c:pt idx="12">
                  <c:v>172</c:v>
                </c:pt>
                <c:pt idx="13">
                  <c:v>181.7</c:v>
                </c:pt>
                <c:pt idx="14">
                  <c:v>185</c:v>
                </c:pt>
                <c:pt idx="15">
                  <c:v>191</c:v>
                </c:pt>
                <c:pt idx="16">
                  <c:v>197</c:v>
                </c:pt>
                <c:pt idx="17">
                  <c:v>201.8</c:v>
                </c:pt>
                <c:pt idx="18">
                  <c:v>204</c:v>
                </c:pt>
                <c:pt idx="19">
                  <c:v>212</c:v>
                </c:pt>
                <c:pt idx="20">
                  <c:v>220</c:v>
                </c:pt>
                <c:pt idx="21">
                  <c:v>233</c:v>
                </c:pt>
                <c:pt idx="22">
                  <c:v>234</c:v>
                </c:pt>
                <c:pt idx="23">
                  <c:v>235.1</c:v>
                </c:pt>
                <c:pt idx="24">
                  <c:v>244</c:v>
                </c:pt>
                <c:pt idx="25">
                  <c:v>253.5</c:v>
                </c:pt>
                <c:pt idx="26">
                  <c:v>256</c:v>
                </c:pt>
                <c:pt idx="27">
                  <c:v>263.8</c:v>
                </c:pt>
                <c:pt idx="28">
                  <c:v>270</c:v>
                </c:pt>
                <c:pt idx="29">
                  <c:v>279</c:v>
                </c:pt>
                <c:pt idx="30">
                  <c:v>290</c:v>
                </c:pt>
                <c:pt idx="31">
                  <c:v>293</c:v>
                </c:pt>
                <c:pt idx="32">
                  <c:v>302</c:v>
                </c:pt>
                <c:pt idx="33">
                  <c:v>304.74</c:v>
                </c:pt>
                <c:pt idx="34">
                  <c:v>344</c:v>
                </c:pt>
                <c:pt idx="35">
                  <c:v>351</c:v>
                </c:pt>
                <c:pt idx="36">
                  <c:v>373.68099999999998</c:v>
                </c:pt>
                <c:pt idx="37">
                  <c:v>383.91699999999997</c:v>
                </c:pt>
                <c:pt idx="38">
                  <c:v>390</c:v>
                </c:pt>
                <c:pt idx="39">
                  <c:v>392.4</c:v>
                </c:pt>
                <c:pt idx="40">
                  <c:v>403.21</c:v>
                </c:pt>
                <c:pt idx="41">
                  <c:v>430</c:v>
                </c:pt>
                <c:pt idx="42">
                  <c:v>453</c:v>
                </c:pt>
                <c:pt idx="43">
                  <c:v>466</c:v>
                </c:pt>
                <c:pt idx="44">
                  <c:v>495</c:v>
                </c:pt>
                <c:pt idx="45">
                  <c:v>497</c:v>
                </c:pt>
                <c:pt idx="46">
                  <c:v>509.26</c:v>
                </c:pt>
                <c:pt idx="47">
                  <c:v>518.34699999999998</c:v>
                </c:pt>
                <c:pt idx="48">
                  <c:v>522</c:v>
                </c:pt>
                <c:pt idx="49">
                  <c:v>525</c:v>
                </c:pt>
                <c:pt idx="50">
                  <c:v>530</c:v>
                </c:pt>
                <c:pt idx="51">
                  <c:v>560</c:v>
                </c:pt>
                <c:pt idx="52">
                  <c:v>575</c:v>
                </c:pt>
                <c:pt idx="53">
                  <c:v>608</c:v>
                </c:pt>
                <c:pt idx="54">
                  <c:v>627</c:v>
                </c:pt>
                <c:pt idx="55">
                  <c:v>640</c:v>
                </c:pt>
                <c:pt idx="56">
                  <c:v>648</c:v>
                </c:pt>
                <c:pt idx="57">
                  <c:v>659</c:v>
                </c:pt>
                <c:pt idx="58">
                  <c:v>660</c:v>
                </c:pt>
              </c:numCache>
            </c:numRef>
          </c:xVal>
          <c:yVal>
            <c:numRef>
              <c:f>Firefly!$B$18:$BH$18</c:f>
              <c:numCache>
                <c:formatCode>General</c:formatCode>
                <c:ptCount val="59"/>
                <c:pt idx="0">
                  <c:v>1.7152421915100499E-3</c:v>
                </c:pt>
                <c:pt idx="1">
                  <c:v>1.2026675675981148E-2</c:v>
                </c:pt>
                <c:pt idx="2">
                  <c:v>1.4504941232110219E-2</c:v>
                </c:pt>
                <c:pt idx="3">
                  <c:v>1.6090657564520657E-2</c:v>
                </c:pt>
                <c:pt idx="4">
                  <c:v>1.8571456100889089E-2</c:v>
                </c:pt>
                <c:pt idx="5">
                  <c:v>2.2429310992661367E-2</c:v>
                </c:pt>
                <c:pt idx="6">
                  <c:v>4.6362084010779965E-2</c:v>
                </c:pt>
                <c:pt idx="7">
                  <c:v>5.6303359501535859E-2</c:v>
                </c:pt>
                <c:pt idx="8">
                  <c:v>5.847654372571965E-2</c:v>
                </c:pt>
                <c:pt idx="9">
                  <c:v>6.0331327664159801E-2</c:v>
                </c:pt>
                <c:pt idx="10">
                  <c:v>6.2981097680931658E-2</c:v>
                </c:pt>
                <c:pt idx="11">
                  <c:v>6.77960540121018E-2</c:v>
                </c:pt>
                <c:pt idx="12">
                  <c:v>7.1278311695779889E-2</c:v>
                </c:pt>
                <c:pt idx="13">
                  <c:v>0.10862687005972489</c:v>
                </c:pt>
                <c:pt idx="14">
                  <c:v>0.12582540462465158</c:v>
                </c:pt>
                <c:pt idx="15">
                  <c:v>0.13011272410751551</c:v>
                </c:pt>
                <c:pt idx="16">
                  <c:v>0.18289688395533152</c:v>
                </c:pt>
                <c:pt idx="17">
                  <c:v>0.19670027831108292</c:v>
                </c:pt>
                <c:pt idx="18">
                  <c:v>0.19740112615826674</c:v>
                </c:pt>
                <c:pt idx="19">
                  <c:v>0.19991928722158453</c:v>
                </c:pt>
                <c:pt idx="20">
                  <c:v>0.28914017785456553</c:v>
                </c:pt>
                <c:pt idx="21">
                  <c:v>0.29320072748578158</c:v>
                </c:pt>
                <c:pt idx="22">
                  <c:v>0.29530938174888971</c:v>
                </c:pt>
                <c:pt idx="23">
                  <c:v>0.29945171161707068</c:v>
                </c:pt>
                <c:pt idx="24">
                  <c:v>0.31251418146835819</c:v>
                </c:pt>
                <c:pt idx="25">
                  <c:v>0.31504294075442751</c:v>
                </c:pt>
                <c:pt idx="26">
                  <c:v>0.3176534399307126</c:v>
                </c:pt>
                <c:pt idx="27">
                  <c:v>0.32316538370570314</c:v>
                </c:pt>
                <c:pt idx="28">
                  <c:v>0.32603570949123634</c:v>
                </c:pt>
                <c:pt idx="29">
                  <c:v>0.3269083492707095</c:v>
                </c:pt>
                <c:pt idx="30">
                  <c:v>0.33181103626263481</c:v>
                </c:pt>
                <c:pt idx="31">
                  <c:v>0.33424328435909678</c:v>
                </c:pt>
                <c:pt idx="32">
                  <c:v>0.33630824896041134</c:v>
                </c:pt>
                <c:pt idx="33">
                  <c:v>0.3379286678016683</c:v>
                </c:pt>
                <c:pt idx="34">
                  <c:v>0.34095952676166891</c:v>
                </c:pt>
                <c:pt idx="35">
                  <c:v>0.34361860257080346</c:v>
                </c:pt>
                <c:pt idx="36">
                  <c:v>0.34656869396127621</c:v>
                </c:pt>
                <c:pt idx="37">
                  <c:v>0.35085589229201003</c:v>
                </c:pt>
                <c:pt idx="38">
                  <c:v>0.53532278136373401</c:v>
                </c:pt>
                <c:pt idx="39">
                  <c:v>0.53906419539758332</c:v>
                </c:pt>
                <c:pt idx="40">
                  <c:v>0.54285581250338577</c:v>
                </c:pt>
                <c:pt idx="41">
                  <c:v>0.54553801829647597</c:v>
                </c:pt>
                <c:pt idx="42">
                  <c:v>0.5468187752073157</c:v>
                </c:pt>
                <c:pt idx="43">
                  <c:v>0.56635257825403318</c:v>
                </c:pt>
                <c:pt idx="44">
                  <c:v>0.56929675141187508</c:v>
                </c:pt>
                <c:pt idx="45">
                  <c:v>0.57015480470409519</c:v>
                </c:pt>
                <c:pt idx="46">
                  <c:v>0.57815634639428393</c:v>
                </c:pt>
                <c:pt idx="47">
                  <c:v>0.58272095432867843</c:v>
                </c:pt>
                <c:pt idx="48">
                  <c:v>0.69333368113109439</c:v>
                </c:pt>
                <c:pt idx="49">
                  <c:v>0.69673280645248181</c:v>
                </c:pt>
                <c:pt idx="50">
                  <c:v>0.75530189822222282</c:v>
                </c:pt>
                <c:pt idx="51">
                  <c:v>0.80517772007225963</c:v>
                </c:pt>
                <c:pt idx="52">
                  <c:v>0.8079767261971631</c:v>
                </c:pt>
                <c:pt idx="53">
                  <c:v>0.8806900452241877</c:v>
                </c:pt>
                <c:pt idx="54">
                  <c:v>0.88749449404300151</c:v>
                </c:pt>
                <c:pt idx="55">
                  <c:v>0.89048989093115294</c:v>
                </c:pt>
                <c:pt idx="56">
                  <c:v>0.89337667290694911</c:v>
                </c:pt>
                <c:pt idx="57">
                  <c:v>0.89726115356325731</c:v>
                </c:pt>
                <c:pt idx="58">
                  <c:v>0.90000022555381765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FF3-4520-9B8F-F2D47C6D0FD2}"/>
            </c:ext>
          </c:extLst>
        </c:ser>
        <c:ser>
          <c:idx val="2"/>
          <c:order val="2"/>
          <c:tx>
            <c:v>Least Squares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OutSewage!$B$2:$BH$2</c:f>
              <c:numCache>
                <c:formatCode>General</c:formatCode>
                <c:ptCount val="59"/>
                <c:pt idx="0">
                  <c:v>80</c:v>
                </c:pt>
                <c:pt idx="1">
                  <c:v>81.5</c:v>
                </c:pt>
                <c:pt idx="2">
                  <c:v>82.5</c:v>
                </c:pt>
                <c:pt idx="3">
                  <c:v>97</c:v>
                </c:pt>
                <c:pt idx="4">
                  <c:v>100.8</c:v>
                </c:pt>
                <c:pt idx="5">
                  <c:v>118</c:v>
                </c:pt>
                <c:pt idx="6">
                  <c:v>122</c:v>
                </c:pt>
                <c:pt idx="7">
                  <c:v>129</c:v>
                </c:pt>
                <c:pt idx="8">
                  <c:v>135</c:v>
                </c:pt>
                <c:pt idx="9">
                  <c:v>136</c:v>
                </c:pt>
                <c:pt idx="10">
                  <c:v>141.15</c:v>
                </c:pt>
                <c:pt idx="11">
                  <c:v>165</c:v>
                </c:pt>
                <c:pt idx="12">
                  <c:v>172</c:v>
                </c:pt>
                <c:pt idx="13">
                  <c:v>181.7</c:v>
                </c:pt>
                <c:pt idx="14">
                  <c:v>185</c:v>
                </c:pt>
                <c:pt idx="15">
                  <c:v>191</c:v>
                </c:pt>
                <c:pt idx="16">
                  <c:v>197</c:v>
                </c:pt>
                <c:pt idx="17">
                  <c:v>201.8</c:v>
                </c:pt>
                <c:pt idx="18">
                  <c:v>204</c:v>
                </c:pt>
                <c:pt idx="19">
                  <c:v>212</c:v>
                </c:pt>
                <c:pt idx="20">
                  <c:v>220</c:v>
                </c:pt>
                <c:pt idx="21">
                  <c:v>233</c:v>
                </c:pt>
                <c:pt idx="22">
                  <c:v>234</c:v>
                </c:pt>
                <c:pt idx="23">
                  <c:v>235.1</c:v>
                </c:pt>
                <c:pt idx="24">
                  <c:v>244</c:v>
                </c:pt>
                <c:pt idx="25">
                  <c:v>253.5</c:v>
                </c:pt>
                <c:pt idx="26">
                  <c:v>256</c:v>
                </c:pt>
                <c:pt idx="27">
                  <c:v>263.8</c:v>
                </c:pt>
                <c:pt idx="28">
                  <c:v>270</c:v>
                </c:pt>
                <c:pt idx="29">
                  <c:v>279</c:v>
                </c:pt>
                <c:pt idx="30">
                  <c:v>290</c:v>
                </c:pt>
                <c:pt idx="31">
                  <c:v>293</c:v>
                </c:pt>
                <c:pt idx="32">
                  <c:v>302</c:v>
                </c:pt>
                <c:pt idx="33">
                  <c:v>304.74</c:v>
                </c:pt>
                <c:pt idx="34">
                  <c:v>344</c:v>
                </c:pt>
                <c:pt idx="35">
                  <c:v>351</c:v>
                </c:pt>
                <c:pt idx="36">
                  <c:v>373.68099999999998</c:v>
                </c:pt>
                <c:pt idx="37">
                  <c:v>383.91699999999997</c:v>
                </c:pt>
                <c:pt idx="38">
                  <c:v>390</c:v>
                </c:pt>
                <c:pt idx="39">
                  <c:v>392.4</c:v>
                </c:pt>
                <c:pt idx="40">
                  <c:v>403.21</c:v>
                </c:pt>
                <c:pt idx="41">
                  <c:v>430</c:v>
                </c:pt>
                <c:pt idx="42">
                  <c:v>453</c:v>
                </c:pt>
                <c:pt idx="43">
                  <c:v>466</c:v>
                </c:pt>
                <c:pt idx="44">
                  <c:v>495</c:v>
                </c:pt>
                <c:pt idx="45">
                  <c:v>497</c:v>
                </c:pt>
                <c:pt idx="46">
                  <c:v>509.26</c:v>
                </c:pt>
                <c:pt idx="47">
                  <c:v>518.34699999999998</c:v>
                </c:pt>
                <c:pt idx="48">
                  <c:v>522</c:v>
                </c:pt>
                <c:pt idx="49">
                  <c:v>525</c:v>
                </c:pt>
                <c:pt idx="50">
                  <c:v>530</c:v>
                </c:pt>
                <c:pt idx="51">
                  <c:v>560</c:v>
                </c:pt>
                <c:pt idx="52">
                  <c:v>575</c:v>
                </c:pt>
                <c:pt idx="53">
                  <c:v>608</c:v>
                </c:pt>
                <c:pt idx="54">
                  <c:v>627</c:v>
                </c:pt>
                <c:pt idx="55">
                  <c:v>640</c:v>
                </c:pt>
                <c:pt idx="56">
                  <c:v>648</c:v>
                </c:pt>
                <c:pt idx="57">
                  <c:v>659</c:v>
                </c:pt>
                <c:pt idx="58">
                  <c:v>660</c:v>
                </c:pt>
              </c:numCache>
            </c:numRef>
          </c:xVal>
          <c:yVal>
            <c:numRef>
              <c:f>LEASTSQUARES!$B$18:$BH$18</c:f>
              <c:numCache>
                <c:formatCode>General</c:formatCode>
                <c:ptCount val="59"/>
                <c:pt idx="0">
                  <c:v>1.29034733196235E-3</c:v>
                </c:pt>
                <c:pt idx="1">
                  <c:v>3.5246715467141298E-3</c:v>
                </c:pt>
                <c:pt idx="2">
                  <c:v>5.56557027537529E-3</c:v>
                </c:pt>
                <c:pt idx="3">
                  <c:v>7.5899828186571502E-3</c:v>
                </c:pt>
                <c:pt idx="4">
                  <c:v>1.084424160742696E-2</c:v>
                </c:pt>
                <c:pt idx="5">
                  <c:v>1.371414444740205E-2</c:v>
                </c:pt>
                <c:pt idx="6">
                  <c:v>1.6583947918874301E-2</c:v>
                </c:pt>
                <c:pt idx="7">
                  <c:v>1.8084789804996212E-2</c:v>
                </c:pt>
                <c:pt idx="8">
                  <c:v>2.0239565201953164E-2</c:v>
                </c:pt>
                <c:pt idx="9">
                  <c:v>2.1782023414825425E-2</c:v>
                </c:pt>
                <c:pt idx="10">
                  <c:v>2.4412862049335543E-2</c:v>
                </c:pt>
                <c:pt idx="11">
                  <c:v>3.1217018841994744E-2</c:v>
                </c:pt>
                <c:pt idx="12">
                  <c:v>3.7017886847803896E-2</c:v>
                </c:pt>
                <c:pt idx="13">
                  <c:v>4.2885346410923744E-2</c:v>
                </c:pt>
                <c:pt idx="14">
                  <c:v>4.8336393665809746E-2</c:v>
                </c:pt>
                <c:pt idx="15">
                  <c:v>5.4518525648749282E-2</c:v>
                </c:pt>
                <c:pt idx="16">
                  <c:v>5.9999803020729756E-2</c:v>
                </c:pt>
                <c:pt idx="17">
                  <c:v>6.905302531197631E-2</c:v>
                </c:pt>
                <c:pt idx="18">
                  <c:v>7.5987298954338214E-2</c:v>
                </c:pt>
                <c:pt idx="19">
                  <c:v>8.5561862908166808E-2</c:v>
                </c:pt>
                <c:pt idx="20">
                  <c:v>8.7514299478359231E-2</c:v>
                </c:pt>
                <c:pt idx="21">
                  <c:v>9.531368966448181E-2</c:v>
                </c:pt>
                <c:pt idx="22">
                  <c:v>9.9752342567844446E-2</c:v>
                </c:pt>
                <c:pt idx="23">
                  <c:v>0.10109150915327471</c:v>
                </c:pt>
                <c:pt idx="24">
                  <c:v>0.10800437742522767</c:v>
                </c:pt>
                <c:pt idx="25">
                  <c:v>0.12288282559266127</c:v>
                </c:pt>
                <c:pt idx="26">
                  <c:v>0.13163728317591361</c:v>
                </c:pt>
                <c:pt idx="27">
                  <c:v>0.14664342712748052</c:v>
                </c:pt>
                <c:pt idx="28">
                  <c:v>0.15682958352427931</c:v>
                </c:pt>
                <c:pt idx="29">
                  <c:v>0.16498689112312259</c:v>
                </c:pt>
                <c:pt idx="30">
                  <c:v>0.21845524817035802</c:v>
                </c:pt>
                <c:pt idx="31">
                  <c:v>0.2700168000780328</c:v>
                </c:pt>
                <c:pt idx="32">
                  <c:v>0.32777678879539912</c:v>
                </c:pt>
                <c:pt idx="33">
                  <c:v>0.38999929138305206</c:v>
                </c:pt>
                <c:pt idx="34">
                  <c:v>0.47000061515044522</c:v>
                </c:pt>
                <c:pt idx="35">
                  <c:v>0.48723642722719573</c:v>
                </c:pt>
                <c:pt idx="36">
                  <c:v>0.50399743954353837</c:v>
                </c:pt>
                <c:pt idx="37">
                  <c:v>0.51779601540205089</c:v>
                </c:pt>
                <c:pt idx="38">
                  <c:v>0.53510881973673496</c:v>
                </c:pt>
                <c:pt idx="39">
                  <c:v>0.55000385634223004</c:v>
                </c:pt>
                <c:pt idx="40">
                  <c:v>0.55999682024565323</c:v>
                </c:pt>
                <c:pt idx="41">
                  <c:v>0.61499993412248632</c:v>
                </c:pt>
                <c:pt idx="42">
                  <c:v>0.63388324251229999</c:v>
                </c:pt>
                <c:pt idx="43">
                  <c:v>0.65416770953290393</c:v>
                </c:pt>
                <c:pt idx="44">
                  <c:v>0.67046624504034147</c:v>
                </c:pt>
                <c:pt idx="45">
                  <c:v>0.6900017794284754</c:v>
                </c:pt>
                <c:pt idx="46">
                  <c:v>0.70228801484196435</c:v>
                </c:pt>
                <c:pt idx="47">
                  <c:v>0.71515183666267035</c:v>
                </c:pt>
                <c:pt idx="48">
                  <c:v>0.72963307246845899</c:v>
                </c:pt>
                <c:pt idx="49">
                  <c:v>0.73649717998361741</c:v>
                </c:pt>
                <c:pt idx="50">
                  <c:v>0.74999929119209285</c:v>
                </c:pt>
                <c:pt idx="51">
                  <c:v>0.78840957421530233</c:v>
                </c:pt>
                <c:pt idx="52">
                  <c:v>0.81999704237167803</c:v>
                </c:pt>
                <c:pt idx="53">
                  <c:v>0.83129827484207341</c:v>
                </c:pt>
                <c:pt idx="54">
                  <c:v>0.8419565378044177</c:v>
                </c:pt>
                <c:pt idx="55">
                  <c:v>0.86005023478853493</c:v>
                </c:pt>
                <c:pt idx="56">
                  <c:v>0.87000657728613073</c:v>
                </c:pt>
                <c:pt idx="57">
                  <c:v>0.8892796934697077</c:v>
                </c:pt>
                <c:pt idx="58">
                  <c:v>0.91000780835952755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FF3-4520-9B8F-F2D47C6D0FD2}"/>
            </c:ext>
          </c:extLst>
        </c:ser>
        <c:ser>
          <c:idx val="3"/>
          <c:order val="3"/>
          <c:tx>
            <c:v>PSO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OutSewage!$B$2:$BH$2</c:f>
              <c:numCache>
                <c:formatCode>General</c:formatCode>
                <c:ptCount val="59"/>
                <c:pt idx="0">
                  <c:v>80</c:v>
                </c:pt>
                <c:pt idx="1">
                  <c:v>81.5</c:v>
                </c:pt>
                <c:pt idx="2">
                  <c:v>82.5</c:v>
                </c:pt>
                <c:pt idx="3">
                  <c:v>97</c:v>
                </c:pt>
                <c:pt idx="4">
                  <c:v>100.8</c:v>
                </c:pt>
                <c:pt idx="5">
                  <c:v>118</c:v>
                </c:pt>
                <c:pt idx="6">
                  <c:v>122</c:v>
                </c:pt>
                <c:pt idx="7">
                  <c:v>129</c:v>
                </c:pt>
                <c:pt idx="8">
                  <c:v>135</c:v>
                </c:pt>
                <c:pt idx="9">
                  <c:v>136</c:v>
                </c:pt>
                <c:pt idx="10">
                  <c:v>141.15</c:v>
                </c:pt>
                <c:pt idx="11">
                  <c:v>165</c:v>
                </c:pt>
                <c:pt idx="12">
                  <c:v>172</c:v>
                </c:pt>
                <c:pt idx="13">
                  <c:v>181.7</c:v>
                </c:pt>
                <c:pt idx="14">
                  <c:v>185</c:v>
                </c:pt>
                <c:pt idx="15">
                  <c:v>191</c:v>
                </c:pt>
                <c:pt idx="16">
                  <c:v>197</c:v>
                </c:pt>
                <c:pt idx="17">
                  <c:v>201.8</c:v>
                </c:pt>
                <c:pt idx="18">
                  <c:v>204</c:v>
                </c:pt>
                <c:pt idx="19">
                  <c:v>212</c:v>
                </c:pt>
                <c:pt idx="20">
                  <c:v>220</c:v>
                </c:pt>
                <c:pt idx="21">
                  <c:v>233</c:v>
                </c:pt>
                <c:pt idx="22">
                  <c:v>234</c:v>
                </c:pt>
                <c:pt idx="23">
                  <c:v>235.1</c:v>
                </c:pt>
                <c:pt idx="24">
                  <c:v>244</c:v>
                </c:pt>
                <c:pt idx="25">
                  <c:v>253.5</c:v>
                </c:pt>
                <c:pt idx="26">
                  <c:v>256</c:v>
                </c:pt>
                <c:pt idx="27">
                  <c:v>263.8</c:v>
                </c:pt>
                <c:pt idx="28">
                  <c:v>270</c:v>
                </c:pt>
                <c:pt idx="29">
                  <c:v>279</c:v>
                </c:pt>
                <c:pt idx="30">
                  <c:v>290</c:v>
                </c:pt>
                <c:pt idx="31">
                  <c:v>293</c:v>
                </c:pt>
                <c:pt idx="32">
                  <c:v>302</c:v>
                </c:pt>
                <c:pt idx="33">
                  <c:v>304.74</c:v>
                </c:pt>
                <c:pt idx="34">
                  <c:v>344</c:v>
                </c:pt>
                <c:pt idx="35">
                  <c:v>351</c:v>
                </c:pt>
                <c:pt idx="36">
                  <c:v>373.68099999999998</c:v>
                </c:pt>
                <c:pt idx="37">
                  <c:v>383.91699999999997</c:v>
                </c:pt>
                <c:pt idx="38">
                  <c:v>390</c:v>
                </c:pt>
                <c:pt idx="39">
                  <c:v>392.4</c:v>
                </c:pt>
                <c:pt idx="40">
                  <c:v>403.21</c:v>
                </c:pt>
                <c:pt idx="41">
                  <c:v>430</c:v>
                </c:pt>
                <c:pt idx="42">
                  <c:v>453</c:v>
                </c:pt>
                <c:pt idx="43">
                  <c:v>466</c:v>
                </c:pt>
                <c:pt idx="44">
                  <c:v>495</c:v>
                </c:pt>
                <c:pt idx="45">
                  <c:v>497</c:v>
                </c:pt>
                <c:pt idx="46">
                  <c:v>509.26</c:v>
                </c:pt>
                <c:pt idx="47">
                  <c:v>518.34699999999998</c:v>
                </c:pt>
                <c:pt idx="48">
                  <c:v>522</c:v>
                </c:pt>
                <c:pt idx="49">
                  <c:v>525</c:v>
                </c:pt>
                <c:pt idx="50">
                  <c:v>530</c:v>
                </c:pt>
                <c:pt idx="51">
                  <c:v>560</c:v>
                </c:pt>
                <c:pt idx="52">
                  <c:v>575</c:v>
                </c:pt>
                <c:pt idx="53">
                  <c:v>608</c:v>
                </c:pt>
                <c:pt idx="54">
                  <c:v>627</c:v>
                </c:pt>
                <c:pt idx="55">
                  <c:v>640</c:v>
                </c:pt>
                <c:pt idx="56">
                  <c:v>648</c:v>
                </c:pt>
                <c:pt idx="57">
                  <c:v>659</c:v>
                </c:pt>
                <c:pt idx="58">
                  <c:v>660</c:v>
                </c:pt>
              </c:numCache>
            </c:numRef>
          </c:xVal>
          <c:yVal>
            <c:numRef>
              <c:f>PSO!$B$18:$BH$18</c:f>
              <c:numCache>
                <c:formatCode>General</c:formatCode>
                <c:ptCount val="59"/>
                <c:pt idx="0">
                  <c:v>1.0747278862169021E-3</c:v>
                </c:pt>
                <c:pt idx="1">
                  <c:v>2.770337400211511E-3</c:v>
                </c:pt>
                <c:pt idx="2">
                  <c:v>6.0091196684837929E-3</c:v>
                </c:pt>
                <c:pt idx="3">
                  <c:v>7.3362558591989644E-3</c:v>
                </c:pt>
                <c:pt idx="4">
                  <c:v>1.2800897018354459E-2</c:v>
                </c:pt>
                <c:pt idx="5">
                  <c:v>1.2878470170829668E-2</c:v>
                </c:pt>
                <c:pt idx="6">
                  <c:v>1.2926503685453204E-2</c:v>
                </c:pt>
                <c:pt idx="7">
                  <c:v>1.2926503685453204E-2</c:v>
                </c:pt>
                <c:pt idx="8">
                  <c:v>1.9442486999797878E-2</c:v>
                </c:pt>
                <c:pt idx="9">
                  <c:v>2.1550453115420663E-2</c:v>
                </c:pt>
                <c:pt idx="10">
                  <c:v>2.4898323535168194E-2</c:v>
                </c:pt>
                <c:pt idx="11">
                  <c:v>2.9316003609712257E-2</c:v>
                </c:pt>
                <c:pt idx="12">
                  <c:v>3.5337557718788298E-2</c:v>
                </c:pt>
                <c:pt idx="13">
                  <c:v>4.5986272957983215E-2</c:v>
                </c:pt>
                <c:pt idx="14">
                  <c:v>4.949900432514872E-2</c:v>
                </c:pt>
                <c:pt idx="15">
                  <c:v>5.6238020113390956E-2</c:v>
                </c:pt>
                <c:pt idx="16">
                  <c:v>6.0535330602017524E-2</c:v>
                </c:pt>
                <c:pt idx="17">
                  <c:v>6.6424258836808123E-2</c:v>
                </c:pt>
                <c:pt idx="18">
                  <c:v>6.9808621459380396E-2</c:v>
                </c:pt>
                <c:pt idx="19">
                  <c:v>7.3833994778189319E-2</c:v>
                </c:pt>
                <c:pt idx="20">
                  <c:v>7.5027574747225878E-2</c:v>
                </c:pt>
                <c:pt idx="21">
                  <c:v>0.10100466791506192</c:v>
                </c:pt>
                <c:pt idx="22">
                  <c:v>0.10225891272270037</c:v>
                </c:pt>
                <c:pt idx="23">
                  <c:v>0.1076578997834319</c:v>
                </c:pt>
                <c:pt idx="24">
                  <c:v>0.10767741324876896</c:v>
                </c:pt>
                <c:pt idx="25">
                  <c:v>0.10872352316870569</c:v>
                </c:pt>
                <c:pt idx="26">
                  <c:v>0.11652514140555914</c:v>
                </c:pt>
                <c:pt idx="27">
                  <c:v>0.11775251579272432</c:v>
                </c:pt>
                <c:pt idx="28">
                  <c:v>0.15718510522432841</c:v>
                </c:pt>
                <c:pt idx="29">
                  <c:v>0.16513161987589126</c:v>
                </c:pt>
                <c:pt idx="30">
                  <c:v>0.22998294737433611</c:v>
                </c:pt>
                <c:pt idx="31">
                  <c:v>0.26942515593875577</c:v>
                </c:pt>
                <c:pt idx="32">
                  <c:v>0.34914931741460214</c:v>
                </c:pt>
                <c:pt idx="33">
                  <c:v>0.38998177576289361</c:v>
                </c:pt>
                <c:pt idx="34">
                  <c:v>0.46949725706021961</c:v>
                </c:pt>
                <c:pt idx="35">
                  <c:v>0.50455339634106489</c:v>
                </c:pt>
                <c:pt idx="36">
                  <c:v>0.50477998383671685</c:v>
                </c:pt>
                <c:pt idx="37">
                  <c:v>0.5275575940348447</c:v>
                </c:pt>
                <c:pt idx="38">
                  <c:v>0.54278878866722668</c:v>
                </c:pt>
                <c:pt idx="39">
                  <c:v>0.55039110422350401</c:v>
                </c:pt>
                <c:pt idx="40">
                  <c:v>0.55939020913034876</c:v>
                </c:pt>
                <c:pt idx="41">
                  <c:v>0.61561836203474851</c:v>
                </c:pt>
                <c:pt idx="42">
                  <c:v>0.64088119977020475</c:v>
                </c:pt>
                <c:pt idx="43">
                  <c:v>0.66316211921312773</c:v>
                </c:pt>
                <c:pt idx="44">
                  <c:v>0.67788461213821571</c:v>
                </c:pt>
                <c:pt idx="45">
                  <c:v>0.68998846735731567</c:v>
                </c:pt>
                <c:pt idx="46">
                  <c:v>0.6960248479213208</c:v>
                </c:pt>
                <c:pt idx="47">
                  <c:v>0.69605821583649885</c:v>
                </c:pt>
                <c:pt idx="48">
                  <c:v>0.73506879689173521</c:v>
                </c:pt>
                <c:pt idx="49">
                  <c:v>0.74578932870834325</c:v>
                </c:pt>
                <c:pt idx="50">
                  <c:v>0.75016100041616429</c:v>
                </c:pt>
                <c:pt idx="51">
                  <c:v>0.78066115029727257</c:v>
                </c:pt>
                <c:pt idx="52">
                  <c:v>0.81947710123521667</c:v>
                </c:pt>
                <c:pt idx="53">
                  <c:v>0.84536914935063501</c:v>
                </c:pt>
                <c:pt idx="54">
                  <c:v>0.85246198230500192</c:v>
                </c:pt>
                <c:pt idx="55">
                  <c:v>0.8618594498428046</c:v>
                </c:pt>
                <c:pt idx="56">
                  <c:v>0.86990200086317682</c:v>
                </c:pt>
                <c:pt idx="57">
                  <c:v>0.90493833894929221</c:v>
                </c:pt>
                <c:pt idx="58">
                  <c:v>0.91007471172082854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FF3-4520-9B8F-F2D47C6D0FD2}"/>
            </c:ext>
          </c:extLst>
        </c:ser>
        <c:ser>
          <c:idx val="4"/>
          <c:order val="4"/>
          <c:tx>
            <c:v>Experimental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ExperimentalData!$A$2:$A$48</c:f>
              <c:numCache>
                <c:formatCode>General</c:formatCode>
                <c:ptCount val="47"/>
                <c:pt idx="0">
                  <c:v>75.4442649434571</c:v>
                </c:pt>
                <c:pt idx="1">
                  <c:v>88.368336025848095</c:v>
                </c:pt>
                <c:pt idx="2">
                  <c:v>104.523424878836</c:v>
                </c:pt>
                <c:pt idx="3">
                  <c:v>120.67851373182501</c:v>
                </c:pt>
                <c:pt idx="4">
                  <c:v>136.833602584814</c:v>
                </c:pt>
                <c:pt idx="5">
                  <c:v>154.28109854604099</c:v>
                </c:pt>
                <c:pt idx="6">
                  <c:v>173.021001615508</c:v>
                </c:pt>
                <c:pt idx="7">
                  <c:v>191.11470113085599</c:v>
                </c:pt>
                <c:pt idx="8">
                  <c:v>207.26978998384399</c:v>
                </c:pt>
                <c:pt idx="9">
                  <c:v>220.84006462035501</c:v>
                </c:pt>
                <c:pt idx="10">
                  <c:v>237.64135702746299</c:v>
                </c:pt>
                <c:pt idx="11">
                  <c:v>250.565428109854</c:v>
                </c:pt>
                <c:pt idx="12">
                  <c:v>262.19709208400599</c:v>
                </c:pt>
                <c:pt idx="13">
                  <c:v>268.65912762520099</c:v>
                </c:pt>
                <c:pt idx="14">
                  <c:v>280.29079159935299</c:v>
                </c:pt>
                <c:pt idx="15">
                  <c:v>284.81421647819002</c:v>
                </c:pt>
                <c:pt idx="16">
                  <c:v>294.50726978998301</c:v>
                </c:pt>
                <c:pt idx="17">
                  <c:v>299.03069466881999</c:v>
                </c:pt>
                <c:pt idx="18">
                  <c:v>306.138933764135</c:v>
                </c:pt>
                <c:pt idx="19">
                  <c:v>311.30856219709199</c:v>
                </c:pt>
                <c:pt idx="20">
                  <c:v>314.53957996768901</c:v>
                </c:pt>
                <c:pt idx="21">
                  <c:v>328.1098546042</c:v>
                </c:pt>
                <c:pt idx="22">
                  <c:v>343.61873990306901</c:v>
                </c:pt>
                <c:pt idx="23">
                  <c:v>360.42003231017702</c:v>
                </c:pt>
                <c:pt idx="24">
                  <c:v>374.63651050080699</c:v>
                </c:pt>
                <c:pt idx="25">
                  <c:v>390.14539579967601</c:v>
                </c:pt>
                <c:pt idx="26">
                  <c:v>410.82390953150201</c:v>
                </c:pt>
                <c:pt idx="27">
                  <c:v>437.96445880452302</c:v>
                </c:pt>
                <c:pt idx="28">
                  <c:v>460.58158319870699</c:v>
                </c:pt>
                <c:pt idx="29">
                  <c:v>483.84491114701098</c:v>
                </c:pt>
                <c:pt idx="30">
                  <c:v>514.216478190629</c:v>
                </c:pt>
                <c:pt idx="31">
                  <c:v>524.47844228094505</c:v>
                </c:pt>
                <c:pt idx="32">
                  <c:v>536.16133518775996</c:v>
                </c:pt>
                <c:pt idx="33">
                  <c:v>550.06954102920702</c:v>
                </c:pt>
                <c:pt idx="34">
                  <c:v>559.52712100139001</c:v>
                </c:pt>
                <c:pt idx="35">
                  <c:v>571.21001390820504</c:v>
                </c:pt>
                <c:pt idx="36">
                  <c:v>581.78025034770496</c:v>
                </c:pt>
                <c:pt idx="37">
                  <c:v>590.68150208623001</c:v>
                </c:pt>
                <c:pt idx="38">
                  <c:v>601.808066759388</c:v>
                </c:pt>
                <c:pt idx="39">
                  <c:v>610.15299026425498</c:v>
                </c:pt>
                <c:pt idx="40">
                  <c:v>620.72322670375502</c:v>
                </c:pt>
                <c:pt idx="41">
                  <c:v>627.39916550764895</c:v>
                </c:pt>
                <c:pt idx="42">
                  <c:v>642.97635605006894</c:v>
                </c:pt>
                <c:pt idx="43">
                  <c:v>654.10292072322602</c:v>
                </c:pt>
                <c:pt idx="44">
                  <c:v>669.68011126564602</c:v>
                </c:pt>
              </c:numCache>
            </c:numRef>
          </c:xVal>
          <c:yVal>
            <c:numRef>
              <c:f>ExperimentalData!$B$2:$B$48</c:f>
              <c:numCache>
                <c:formatCode>General</c:formatCode>
                <c:ptCount val="47"/>
                <c:pt idx="0">
                  <c:v>3.4602076124568199E-3</c:v>
                </c:pt>
                <c:pt idx="1">
                  <c:v>6.2283737024222295E-3</c:v>
                </c:pt>
                <c:pt idx="2">
                  <c:v>7.6124567474049297E-3</c:v>
                </c:pt>
                <c:pt idx="3">
                  <c:v>1.1764705882353E-2</c:v>
                </c:pt>
                <c:pt idx="4">
                  <c:v>1.7301038062283801E-2</c:v>
                </c:pt>
                <c:pt idx="5">
                  <c:v>2.42214532871972E-2</c:v>
                </c:pt>
                <c:pt idx="6">
                  <c:v>3.5294117647058899E-2</c:v>
                </c:pt>
                <c:pt idx="7">
                  <c:v>4.9134948096885803E-2</c:v>
                </c:pt>
                <c:pt idx="8">
                  <c:v>6.2975778546712796E-2</c:v>
                </c:pt>
                <c:pt idx="9">
                  <c:v>7.5432525951557E-2</c:v>
                </c:pt>
                <c:pt idx="10">
                  <c:v>9.4809688581314902E-2</c:v>
                </c:pt>
                <c:pt idx="11">
                  <c:v>0.10865051903114101</c:v>
                </c:pt>
                <c:pt idx="12">
                  <c:v>0.123875432525951</c:v>
                </c:pt>
                <c:pt idx="13">
                  <c:v>0.14878892733564</c:v>
                </c:pt>
                <c:pt idx="14">
                  <c:v>0.166782006920415</c:v>
                </c:pt>
                <c:pt idx="15">
                  <c:v>0.19584775086505102</c:v>
                </c:pt>
                <c:pt idx="16">
                  <c:v>0.21937716262975701</c:v>
                </c:pt>
                <c:pt idx="17">
                  <c:v>0.25536332179930799</c:v>
                </c:pt>
                <c:pt idx="18">
                  <c:v>0.28719723183390899</c:v>
                </c:pt>
                <c:pt idx="19">
                  <c:v>0.319031141868512</c:v>
                </c:pt>
                <c:pt idx="20">
                  <c:v>0.37301038062283703</c:v>
                </c:pt>
                <c:pt idx="21">
                  <c:v>0.41730103806228303</c:v>
                </c:pt>
                <c:pt idx="22">
                  <c:v>0.45467128027681603</c:v>
                </c:pt>
                <c:pt idx="23">
                  <c:v>0.48373702422145298</c:v>
                </c:pt>
                <c:pt idx="24">
                  <c:v>0.50449826989619295</c:v>
                </c:pt>
                <c:pt idx="25">
                  <c:v>0.53217993079584702</c:v>
                </c:pt>
                <c:pt idx="26">
                  <c:v>0.56539792387543197</c:v>
                </c:pt>
                <c:pt idx="27">
                  <c:v>0.60553633217993008</c:v>
                </c:pt>
                <c:pt idx="28">
                  <c:v>0.64290657439446308</c:v>
                </c:pt>
                <c:pt idx="29">
                  <c:v>0.67474048442906498</c:v>
                </c:pt>
                <c:pt idx="30">
                  <c:v>0.70795847750864993</c:v>
                </c:pt>
                <c:pt idx="31">
                  <c:v>0.70971428571428508</c:v>
                </c:pt>
                <c:pt idx="32">
                  <c:v>0.73485714285714299</c:v>
                </c:pt>
                <c:pt idx="33">
                  <c:v>0.753142857142857</c:v>
                </c:pt>
                <c:pt idx="34">
                  <c:v>0.76457142857142801</c:v>
                </c:pt>
                <c:pt idx="35">
                  <c:v>0.78514285714285703</c:v>
                </c:pt>
                <c:pt idx="36">
                  <c:v>0.79657142857142804</c:v>
                </c:pt>
                <c:pt idx="37">
                  <c:v>0.80342857142857094</c:v>
                </c:pt>
                <c:pt idx="38">
                  <c:v>0.82857142857142807</c:v>
                </c:pt>
                <c:pt idx="39">
                  <c:v>0.83314285714285707</c:v>
                </c:pt>
                <c:pt idx="40">
                  <c:v>0.84685714285714198</c:v>
                </c:pt>
                <c:pt idx="41">
                  <c:v>0.8628571428571421</c:v>
                </c:pt>
                <c:pt idx="42">
                  <c:v>0.872</c:v>
                </c:pt>
                <c:pt idx="43">
                  <c:v>0.88571428571428501</c:v>
                </c:pt>
                <c:pt idx="44">
                  <c:v>0.90628571428571403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FF3-4520-9B8F-F2D47C6D0F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642784"/>
        <c:axId val="1475644032"/>
      </c:scatterChart>
      <c:valAx>
        <c:axId val="1475642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Boiling Point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644032"/>
        <c:crosses val="autoZero"/>
        <c:crossBetween val="midCat"/>
      </c:valAx>
      <c:valAx>
        <c:axId val="147564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Cumulative mass fraction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642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 sz="1600" b="0" i="0" baseline="0">
                <a:effectLst/>
              </a:rPr>
              <a:t>Σύγκριση σφαλμάτων για την βιομάζα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Least Squares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SQP!$F$5:$F$12</c:f>
              <c:strCache>
                <c:ptCount val="8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  <c:pt idx="4">
                  <c:v>Πρωτείνη</c:v>
                </c:pt>
                <c:pt idx="5">
                  <c:v>Υδατάνθρακες</c:v>
                </c:pt>
                <c:pt idx="6">
                  <c:v>Λιπίδια</c:v>
                </c:pt>
                <c:pt idx="7">
                  <c:v>Λιγνίνη</c:v>
                </c:pt>
              </c:strCache>
            </c:strRef>
          </c:cat>
          <c:val>
            <c:numRef>
              <c:f>LEASTSQUARES!$J$5:$J$12</c:f>
              <c:numCache>
                <c:formatCode>0.0%</c:formatCode>
                <c:ptCount val="8"/>
                <c:pt idx="0">
                  <c:v>-3.5716363241158663E-2</c:v>
                </c:pt>
                <c:pt idx="1">
                  <c:v>3.1412847344064543E-3</c:v>
                </c:pt>
                <c:pt idx="2">
                  <c:v>9.1147204486770356E-2</c:v>
                </c:pt>
                <c:pt idx="3">
                  <c:v>-0.17687247169360851</c:v>
                </c:pt>
                <c:pt idx="4">
                  <c:v>0.13157722781954859</c:v>
                </c:pt>
                <c:pt idx="5">
                  <c:v>4.1156516921049963E-2</c:v>
                </c:pt>
                <c:pt idx="6">
                  <c:v>3.1135029695728674E-2</c:v>
                </c:pt>
                <c:pt idx="7">
                  <c:v>5.3317616446345639E-2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A6-425B-A13D-FBDAE22D155D}"/>
            </c:ext>
          </c:extLst>
        </c:ser>
        <c:ser>
          <c:idx val="1"/>
          <c:order val="1"/>
          <c:tx>
            <c:v>PSO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SQP!$F$5:$F$12</c:f>
              <c:strCache>
                <c:ptCount val="8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  <c:pt idx="4">
                  <c:v>Πρωτείνη</c:v>
                </c:pt>
                <c:pt idx="5">
                  <c:v>Υδατάνθρακες</c:v>
                </c:pt>
                <c:pt idx="6">
                  <c:v>Λιπίδια</c:v>
                </c:pt>
                <c:pt idx="7">
                  <c:v>Λιγνίνη</c:v>
                </c:pt>
              </c:strCache>
            </c:strRef>
          </c:cat>
          <c:val>
            <c:numRef>
              <c:f>PSO!$J$5:$J$12</c:f>
              <c:numCache>
                <c:formatCode>0.0%</c:formatCode>
                <c:ptCount val="8"/>
                <c:pt idx="0">
                  <c:v>-4.122347020011731E-2</c:v>
                </c:pt>
                <c:pt idx="1">
                  <c:v>2.6984869660514686E-2</c:v>
                </c:pt>
                <c:pt idx="2">
                  <c:v>8.8376645770971346E-2</c:v>
                </c:pt>
                <c:pt idx="3">
                  <c:v>-0.1101321446316339</c:v>
                </c:pt>
                <c:pt idx="4">
                  <c:v>0.11117566532866888</c:v>
                </c:pt>
                <c:pt idx="5">
                  <c:v>5.2898441163394247E-2</c:v>
                </c:pt>
                <c:pt idx="6">
                  <c:v>3.0916958699798047E-2</c:v>
                </c:pt>
                <c:pt idx="7">
                  <c:v>4.7265559152867953E-2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A6-425B-A13D-FBDAE22D155D}"/>
            </c:ext>
          </c:extLst>
        </c:ser>
        <c:ser>
          <c:idx val="2"/>
          <c:order val="2"/>
          <c:tx>
            <c:v>SQP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SQP!$F$5:$F$12</c:f>
              <c:strCache>
                <c:ptCount val="8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  <c:pt idx="4">
                  <c:v>Πρωτείνη</c:v>
                </c:pt>
                <c:pt idx="5">
                  <c:v>Υδατάνθρακες</c:v>
                </c:pt>
                <c:pt idx="6">
                  <c:v>Λιπίδια</c:v>
                </c:pt>
                <c:pt idx="7">
                  <c:v>Λιγνίνη</c:v>
                </c:pt>
              </c:strCache>
            </c:strRef>
          </c:cat>
          <c:val>
            <c:numRef>
              <c:f>SQP!$J$5:$J$12</c:f>
              <c:numCache>
                <c:formatCode>0.0%</c:formatCode>
                <c:ptCount val="8"/>
                <c:pt idx="0">
                  <c:v>-3.4021299004638683E-2</c:v>
                </c:pt>
                <c:pt idx="1">
                  <c:v>1.7712806114998089E-2</c:v>
                </c:pt>
                <c:pt idx="2">
                  <c:v>7.7341567552144067E-2</c:v>
                </c:pt>
                <c:pt idx="3">
                  <c:v>-9.7752439385974471E-2</c:v>
                </c:pt>
                <c:pt idx="4">
                  <c:v>0.10441930330858117</c:v>
                </c:pt>
                <c:pt idx="5">
                  <c:v>5.1295614946713176E-2</c:v>
                </c:pt>
                <c:pt idx="6">
                  <c:v>2.9993977116686384E-2</c:v>
                </c:pt>
                <c:pt idx="7">
                  <c:v>5.4582079328371648E-2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A6-425B-A13D-FBDAE22D155D}"/>
            </c:ext>
          </c:extLst>
        </c:ser>
        <c:ser>
          <c:idx val="3"/>
          <c:order val="3"/>
          <c:tx>
            <c:v>Firefly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SQP!$F$5:$F$12</c:f>
              <c:strCache>
                <c:ptCount val="8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  <c:pt idx="4">
                  <c:v>Πρωτείνη</c:v>
                </c:pt>
                <c:pt idx="5">
                  <c:v>Υδατάνθρακες</c:v>
                </c:pt>
                <c:pt idx="6">
                  <c:v>Λιπίδια</c:v>
                </c:pt>
                <c:pt idx="7">
                  <c:v>Λιγνίνη</c:v>
                </c:pt>
              </c:strCache>
            </c:strRef>
          </c:cat>
          <c:val>
            <c:numRef>
              <c:f>Firefly!$J$5:$J$12</c:f>
              <c:numCache>
                <c:formatCode>0.0%</c:formatCode>
                <c:ptCount val="8"/>
                <c:pt idx="0">
                  <c:v>-2.5158190820384486E-2</c:v>
                </c:pt>
                <c:pt idx="1">
                  <c:v>1.4303491519377848E-2</c:v>
                </c:pt>
                <c:pt idx="2">
                  <c:v>7.2924104794723901E-2</c:v>
                </c:pt>
                <c:pt idx="3">
                  <c:v>-0.18212857389426892</c:v>
                </c:pt>
                <c:pt idx="4">
                  <c:v>0.13415194902087021</c:v>
                </c:pt>
                <c:pt idx="5">
                  <c:v>4.5102833294685181E-2</c:v>
                </c:pt>
                <c:pt idx="6">
                  <c:v>2.3360265992000744E-2</c:v>
                </c:pt>
                <c:pt idx="7">
                  <c:v>4.9365167927770175E-2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A6-425B-A13D-FBDAE22D1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9445728"/>
        <c:axId val="1699444064"/>
      </c:barChart>
      <c:catAx>
        <c:axId val="169944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444064"/>
        <c:crosses val="autoZero"/>
        <c:auto val="1"/>
        <c:lblAlgn val="ctr"/>
        <c:lblOffset val="100"/>
        <c:noMultiLvlLbl val="0"/>
      </c:catAx>
      <c:valAx>
        <c:axId val="169944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44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 sz="1600" b="0" i="0" baseline="0">
                <a:effectLst/>
              </a:rPr>
              <a:t>Σύγκριση σφαλμάτων για το βιοαργό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Least Squares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SQP!$F$5:$F$8</c:f>
              <c:strCache>
                <c:ptCount val="4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</c:strCache>
            </c:strRef>
          </c:cat>
          <c:val>
            <c:numRef>
              <c:f>LEASTSQUARES!$J$20:$J$23</c:f>
              <c:numCache>
                <c:formatCode>0.0%</c:formatCode>
                <c:ptCount val="4"/>
                <c:pt idx="0">
                  <c:v>9.4984987597709191E-3</c:v>
                </c:pt>
                <c:pt idx="1">
                  <c:v>3.9235553855203886E-2</c:v>
                </c:pt>
                <c:pt idx="2">
                  <c:v>3.9166204251325797E-4</c:v>
                </c:pt>
                <c:pt idx="3">
                  <c:v>8.4320347407119717E-2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34-4CD9-8DB7-82E62B319798}"/>
            </c:ext>
          </c:extLst>
        </c:ser>
        <c:ser>
          <c:idx val="1"/>
          <c:order val="1"/>
          <c:tx>
            <c:v>PSO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SQP!$F$5:$F$8</c:f>
              <c:strCache>
                <c:ptCount val="4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</c:strCache>
            </c:strRef>
          </c:cat>
          <c:val>
            <c:numRef>
              <c:f>PSO!$J$20:$J$23</c:f>
              <c:numCache>
                <c:formatCode>0.0%</c:formatCode>
                <c:ptCount val="4"/>
                <c:pt idx="0">
                  <c:v>1.0289690009681633E-2</c:v>
                </c:pt>
                <c:pt idx="1">
                  <c:v>8.1011938261123545E-2</c:v>
                </c:pt>
                <c:pt idx="2">
                  <c:v>-2.5569138345724784E-2</c:v>
                </c:pt>
                <c:pt idx="3">
                  <c:v>-5.4057407500544531E-2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34-4CD9-8DB7-82E62B319798}"/>
            </c:ext>
          </c:extLst>
        </c:ser>
        <c:ser>
          <c:idx val="2"/>
          <c:order val="2"/>
          <c:tx>
            <c:v>SQP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SQP!$F$5:$F$8</c:f>
              <c:strCache>
                <c:ptCount val="4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</c:strCache>
            </c:strRef>
          </c:cat>
          <c:val>
            <c:numRef>
              <c:f>SQP!$J$20:$J$23</c:f>
              <c:numCache>
                <c:formatCode>0.0%</c:formatCode>
                <c:ptCount val="4"/>
                <c:pt idx="0">
                  <c:v>-2.8443725710653699E-3</c:v>
                </c:pt>
                <c:pt idx="1">
                  <c:v>2.6693567706512593E-2</c:v>
                </c:pt>
                <c:pt idx="2">
                  <c:v>8.7579001820756563E-2</c:v>
                </c:pt>
                <c:pt idx="3">
                  <c:v>0.10361906714683179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34-4CD9-8DB7-82E62B319798}"/>
            </c:ext>
          </c:extLst>
        </c:ser>
        <c:ser>
          <c:idx val="3"/>
          <c:order val="3"/>
          <c:tx>
            <c:v>Firefly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SQP!$F$5:$F$8</c:f>
              <c:strCache>
                <c:ptCount val="4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</c:strCache>
            </c:strRef>
          </c:cat>
          <c:val>
            <c:numRef>
              <c:f>Firefly!$J$20:$J$23</c:f>
              <c:numCache>
                <c:formatCode>0.0%</c:formatCode>
                <c:ptCount val="4"/>
                <c:pt idx="0">
                  <c:v>2.0772228273467204E-2</c:v>
                </c:pt>
                <c:pt idx="1">
                  <c:v>-3.3306356677607792E-2</c:v>
                </c:pt>
                <c:pt idx="2">
                  <c:v>6.1343234382176905E-2</c:v>
                </c:pt>
                <c:pt idx="3">
                  <c:v>-0.20302772841307601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034-4CD9-8DB7-82E62B3197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0334464"/>
        <c:axId val="1770334880"/>
      </c:barChart>
      <c:catAx>
        <c:axId val="177033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334880"/>
        <c:crosses val="autoZero"/>
        <c:auto val="1"/>
        <c:lblAlgn val="ctr"/>
        <c:lblOffset val="100"/>
        <c:noMultiLvlLbl val="0"/>
      </c:catAx>
      <c:valAx>
        <c:axId val="177033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33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 sz="1600" b="0" i="0" baseline="0">
                <a:effectLst/>
              </a:rPr>
              <a:t>Σύγκριση σφαλμάτων για το αναβαθμισμένο</a:t>
            </a:r>
            <a:r>
              <a:rPr lang="en-US" sz="1600" b="0" i="0" baseline="0">
                <a:effectLst/>
              </a:rPr>
              <a:t> </a:t>
            </a:r>
            <a:r>
              <a:rPr lang="el-GR" sz="1600" b="0" i="0" baseline="0">
                <a:effectLst/>
              </a:rPr>
              <a:t>βιοαργό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Least Squares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SQP!$F$5:$F$8</c:f>
              <c:strCache>
                <c:ptCount val="4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</c:strCache>
            </c:strRef>
          </c:cat>
          <c:val>
            <c:numRef>
              <c:f>LEASTSQUARES!$J$29:$J$32</c:f>
              <c:numCache>
                <c:formatCode>0.0%</c:formatCode>
                <c:ptCount val="4"/>
                <c:pt idx="0">
                  <c:v>-9.3565686372110209E-3</c:v>
                </c:pt>
                <c:pt idx="1">
                  <c:v>3.8618822722750648E-2</c:v>
                </c:pt>
                <c:pt idx="2">
                  <c:v>0.21265720888507661</c:v>
                </c:pt>
                <c:pt idx="3">
                  <c:v>0.1098737643597579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94-47EB-943C-D88D9287DF6D}"/>
            </c:ext>
          </c:extLst>
        </c:ser>
        <c:ser>
          <c:idx val="1"/>
          <c:order val="1"/>
          <c:tx>
            <c:v>PSO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SQP!$F$5:$F$8</c:f>
              <c:strCache>
                <c:ptCount val="4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</c:strCache>
            </c:strRef>
          </c:cat>
          <c:val>
            <c:numRef>
              <c:f>PSO!$J$29:$J$32</c:f>
              <c:numCache>
                <c:formatCode>0.0%</c:formatCode>
                <c:ptCount val="4"/>
                <c:pt idx="0">
                  <c:v>-1.3475102028305971E-2</c:v>
                </c:pt>
                <c:pt idx="1">
                  <c:v>6.641552866212691E-2</c:v>
                </c:pt>
                <c:pt idx="2">
                  <c:v>0.23809543427649801</c:v>
                </c:pt>
                <c:pt idx="3">
                  <c:v>-0.15532438811819427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94-47EB-943C-D88D9287DF6D}"/>
            </c:ext>
          </c:extLst>
        </c:ser>
        <c:ser>
          <c:idx val="2"/>
          <c:order val="2"/>
          <c:tx>
            <c:v>SQP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SQP!$F$5:$F$8</c:f>
              <c:strCache>
                <c:ptCount val="4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</c:strCache>
            </c:strRef>
          </c:cat>
          <c:val>
            <c:numRef>
              <c:f>SQP!$J$29:$J$32</c:f>
              <c:numCache>
                <c:formatCode>0.0%</c:formatCode>
                <c:ptCount val="4"/>
                <c:pt idx="0">
                  <c:v>-9.1980737165269499E-3</c:v>
                </c:pt>
                <c:pt idx="1">
                  <c:v>4.3095691307771404E-2</c:v>
                </c:pt>
                <c:pt idx="2">
                  <c:v>0.11004664653948576</c:v>
                </c:pt>
                <c:pt idx="3">
                  <c:v>0.11083791758897621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94-47EB-943C-D88D9287DF6D}"/>
            </c:ext>
          </c:extLst>
        </c:ser>
        <c:ser>
          <c:idx val="3"/>
          <c:order val="3"/>
          <c:tx>
            <c:v>Firefly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SQP!$F$5:$F$8</c:f>
              <c:strCache>
                <c:ptCount val="4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</c:strCache>
            </c:strRef>
          </c:cat>
          <c:val>
            <c:numRef>
              <c:f>Firefly!$J$29:$J$32</c:f>
              <c:numCache>
                <c:formatCode>0.0%</c:formatCode>
                <c:ptCount val="4"/>
                <c:pt idx="0">
                  <c:v>-4.2325189405406933E-3</c:v>
                </c:pt>
                <c:pt idx="1">
                  <c:v>-5.3527441551130789E-2</c:v>
                </c:pt>
                <c:pt idx="2">
                  <c:v>0.41732849561002572</c:v>
                </c:pt>
                <c:pt idx="3">
                  <c:v>6.0146215614622793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94-47EB-943C-D88D9287DF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1717232"/>
        <c:axId val="1691713904"/>
      </c:barChart>
      <c:catAx>
        <c:axId val="169171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713904"/>
        <c:crosses val="autoZero"/>
        <c:auto val="1"/>
        <c:lblAlgn val="ctr"/>
        <c:lblOffset val="100"/>
        <c:noMultiLvlLbl val="0"/>
      </c:catAx>
      <c:valAx>
        <c:axId val="169171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717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 sz="1600" b="0" i="0" baseline="0">
                <a:effectLst/>
              </a:rPr>
              <a:t>Καμπύλη </a:t>
            </a:r>
            <a:r>
              <a:rPr lang="en-US" sz="1600" b="0" i="0" baseline="0">
                <a:effectLst/>
              </a:rPr>
              <a:t>TBP </a:t>
            </a:r>
            <a:r>
              <a:rPr lang="el-GR" sz="1600" b="0" i="0" baseline="0">
                <a:effectLst/>
              </a:rPr>
              <a:t>για το αναβαθμισμένο</a:t>
            </a:r>
          </a:p>
        </c:rich>
      </c:tx>
      <c:layout>
        <c:manualLayout>
          <c:xMode val="edge"/>
          <c:yMode val="edge"/>
          <c:x val="0.24820555325321178"/>
          <c:y val="3.20802055659156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SQP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Upgaded!$B$2:$BV$2</c:f>
              <c:numCache>
                <c:formatCode>General</c:formatCode>
                <c:ptCount val="73"/>
                <c:pt idx="0">
                  <c:v>58</c:v>
                </c:pt>
                <c:pt idx="1">
                  <c:v>71.8</c:v>
                </c:pt>
                <c:pt idx="2">
                  <c:v>111</c:v>
                </c:pt>
                <c:pt idx="3">
                  <c:v>118</c:v>
                </c:pt>
                <c:pt idx="4">
                  <c:v>136</c:v>
                </c:pt>
                <c:pt idx="5">
                  <c:v>145</c:v>
                </c:pt>
                <c:pt idx="6">
                  <c:v>152</c:v>
                </c:pt>
                <c:pt idx="7">
                  <c:v>164.2</c:v>
                </c:pt>
                <c:pt idx="8">
                  <c:v>172</c:v>
                </c:pt>
                <c:pt idx="9">
                  <c:v>178.2</c:v>
                </c:pt>
                <c:pt idx="10">
                  <c:v>181.7</c:v>
                </c:pt>
                <c:pt idx="11">
                  <c:v>185</c:v>
                </c:pt>
                <c:pt idx="12">
                  <c:v>220</c:v>
                </c:pt>
                <c:pt idx="13">
                  <c:v>252</c:v>
                </c:pt>
                <c:pt idx="14">
                  <c:v>270</c:v>
                </c:pt>
                <c:pt idx="15">
                  <c:v>302</c:v>
                </c:pt>
                <c:pt idx="16">
                  <c:v>343</c:v>
                </c:pt>
                <c:pt idx="17">
                  <c:v>373.68099999999998</c:v>
                </c:pt>
                <c:pt idx="18">
                  <c:v>401</c:v>
                </c:pt>
                <c:pt idx="19">
                  <c:v>430</c:v>
                </c:pt>
                <c:pt idx="20">
                  <c:v>440</c:v>
                </c:pt>
                <c:pt idx="21">
                  <c:v>466</c:v>
                </c:pt>
                <c:pt idx="22">
                  <c:v>497</c:v>
                </c:pt>
                <c:pt idx="23">
                  <c:v>522</c:v>
                </c:pt>
                <c:pt idx="24">
                  <c:v>525</c:v>
                </c:pt>
                <c:pt idx="25">
                  <c:v>575</c:v>
                </c:pt>
                <c:pt idx="26">
                  <c:v>608</c:v>
                </c:pt>
                <c:pt idx="27">
                  <c:v>627</c:v>
                </c:pt>
                <c:pt idx="28">
                  <c:v>659</c:v>
                </c:pt>
                <c:pt idx="29">
                  <c:v>660</c:v>
                </c:pt>
              </c:numCache>
            </c:numRef>
          </c:xVal>
          <c:yVal>
            <c:numRef>
              <c:f>SQP!$B$27:$BG$27</c:f>
              <c:numCache>
                <c:formatCode>General</c:formatCode>
                <c:ptCount val="58"/>
                <c:pt idx="0">
                  <c:v>2.6501334797836958E-2</c:v>
                </c:pt>
                <c:pt idx="1">
                  <c:v>5.299891733364178E-2</c:v>
                </c:pt>
                <c:pt idx="2">
                  <c:v>7.3472018853052906E-2</c:v>
                </c:pt>
                <c:pt idx="3">
                  <c:v>8.1398711251379124E-2</c:v>
                </c:pt>
                <c:pt idx="4">
                  <c:v>0.1011892819652645</c:v>
                </c:pt>
                <c:pt idx="5">
                  <c:v>0.11999932943270129</c:v>
                </c:pt>
                <c:pt idx="6">
                  <c:v>0.13670675845544178</c:v>
                </c:pt>
                <c:pt idx="7">
                  <c:v>0.15361374186110149</c:v>
                </c:pt>
                <c:pt idx="8">
                  <c:v>0.17117551862560884</c:v>
                </c:pt>
                <c:pt idx="9">
                  <c:v>0.18760926021725843</c:v>
                </c:pt>
                <c:pt idx="10">
                  <c:v>0.20061033619172805</c:v>
                </c:pt>
                <c:pt idx="11">
                  <c:v>0.20826202580477754</c:v>
                </c:pt>
                <c:pt idx="12">
                  <c:v>0.24999641572716441</c:v>
                </c:pt>
                <c:pt idx="13">
                  <c:v>0.34832704594850705</c:v>
                </c:pt>
                <c:pt idx="14">
                  <c:v>0.44652670412603213</c:v>
                </c:pt>
                <c:pt idx="15">
                  <c:v>0.63000037776338358</c:v>
                </c:pt>
                <c:pt idx="16">
                  <c:v>0.68999841596548384</c:v>
                </c:pt>
                <c:pt idx="17">
                  <c:v>0.73999925432348068</c:v>
                </c:pt>
                <c:pt idx="18">
                  <c:v>0.83884319825109688</c:v>
                </c:pt>
                <c:pt idx="19">
                  <c:v>0.83884319825109688</c:v>
                </c:pt>
                <c:pt idx="20">
                  <c:v>0.83884319825109688</c:v>
                </c:pt>
                <c:pt idx="21">
                  <c:v>0.83942068576847351</c:v>
                </c:pt>
                <c:pt idx="22">
                  <c:v>0.83999840265059733</c:v>
                </c:pt>
                <c:pt idx="23">
                  <c:v>0.855010651327194</c:v>
                </c:pt>
                <c:pt idx="24">
                  <c:v>0.87000143263102203</c:v>
                </c:pt>
                <c:pt idx="25">
                  <c:v>0.87999762852086705</c:v>
                </c:pt>
                <c:pt idx="26">
                  <c:v>0.88934025146564721</c:v>
                </c:pt>
                <c:pt idx="27">
                  <c:v>0.90000000000000024</c:v>
                </c:pt>
                <c:pt idx="28">
                  <c:v>0.90000000000000024</c:v>
                </c:pt>
                <c:pt idx="29">
                  <c:v>0.90000000000000024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3A8-4367-82BA-A3A011471FF0}"/>
            </c:ext>
          </c:extLst>
        </c:ser>
        <c:ser>
          <c:idx val="0"/>
          <c:order val="1"/>
          <c:tx>
            <c:v>Least Squares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Upgaded!$B$2:$AI$2</c:f>
              <c:numCache>
                <c:formatCode>General</c:formatCode>
                <c:ptCount val="34"/>
                <c:pt idx="0">
                  <c:v>58</c:v>
                </c:pt>
                <c:pt idx="1">
                  <c:v>71.8</c:v>
                </c:pt>
                <c:pt idx="2">
                  <c:v>111</c:v>
                </c:pt>
                <c:pt idx="3">
                  <c:v>118</c:v>
                </c:pt>
                <c:pt idx="4">
                  <c:v>136</c:v>
                </c:pt>
                <c:pt idx="5">
                  <c:v>145</c:v>
                </c:pt>
                <c:pt idx="6">
                  <c:v>152</c:v>
                </c:pt>
                <c:pt idx="7">
                  <c:v>164.2</c:v>
                </c:pt>
                <c:pt idx="8">
                  <c:v>172</c:v>
                </c:pt>
                <c:pt idx="9">
                  <c:v>178.2</c:v>
                </c:pt>
                <c:pt idx="10">
                  <c:v>181.7</c:v>
                </c:pt>
                <c:pt idx="11">
                  <c:v>185</c:v>
                </c:pt>
                <c:pt idx="12">
                  <c:v>220</c:v>
                </c:pt>
                <c:pt idx="13">
                  <c:v>252</c:v>
                </c:pt>
                <c:pt idx="14">
                  <c:v>270</c:v>
                </c:pt>
                <c:pt idx="15">
                  <c:v>302</c:v>
                </c:pt>
                <c:pt idx="16">
                  <c:v>343</c:v>
                </c:pt>
                <c:pt idx="17">
                  <c:v>373.68099999999998</c:v>
                </c:pt>
                <c:pt idx="18">
                  <c:v>401</c:v>
                </c:pt>
                <c:pt idx="19">
                  <c:v>430</c:v>
                </c:pt>
                <c:pt idx="20">
                  <c:v>440</c:v>
                </c:pt>
                <c:pt idx="21">
                  <c:v>466</c:v>
                </c:pt>
                <c:pt idx="22">
                  <c:v>497</c:v>
                </c:pt>
                <c:pt idx="23">
                  <c:v>522</c:v>
                </c:pt>
                <c:pt idx="24">
                  <c:v>525</c:v>
                </c:pt>
                <c:pt idx="25">
                  <c:v>575</c:v>
                </c:pt>
                <c:pt idx="26">
                  <c:v>608</c:v>
                </c:pt>
                <c:pt idx="27">
                  <c:v>627</c:v>
                </c:pt>
                <c:pt idx="28">
                  <c:v>659</c:v>
                </c:pt>
                <c:pt idx="29">
                  <c:v>660</c:v>
                </c:pt>
              </c:numCache>
            </c:numRef>
          </c:xVal>
          <c:yVal>
            <c:numRef>
              <c:f>LEASTSQUARES!$B$27:$AD$27</c:f>
              <c:numCache>
                <c:formatCode>General</c:formatCode>
                <c:ptCount val="29"/>
                <c:pt idx="0">
                  <c:v>2.7132683933362645E-2</c:v>
                </c:pt>
                <c:pt idx="1">
                  <c:v>5.3281391965387864E-2</c:v>
                </c:pt>
                <c:pt idx="2">
                  <c:v>7.2387903374315429E-2</c:v>
                </c:pt>
                <c:pt idx="3">
                  <c:v>8.0975308554326789E-2</c:v>
                </c:pt>
                <c:pt idx="4">
                  <c:v>0.10005122219828742</c:v>
                </c:pt>
                <c:pt idx="5">
                  <c:v>0.11985965428234589</c:v>
                </c:pt>
                <c:pt idx="6">
                  <c:v>0.13790856489213013</c:v>
                </c:pt>
                <c:pt idx="7">
                  <c:v>0.15478732290220501</c:v>
                </c:pt>
                <c:pt idx="8">
                  <c:v>0.16807876758394913</c:v>
                </c:pt>
                <c:pt idx="9">
                  <c:v>0.18654000474238661</c:v>
                </c:pt>
                <c:pt idx="10">
                  <c:v>0.20014789359445434</c:v>
                </c:pt>
                <c:pt idx="11">
                  <c:v>0.20787842641995496</c:v>
                </c:pt>
                <c:pt idx="12">
                  <c:v>0.25075599385941344</c:v>
                </c:pt>
                <c:pt idx="13">
                  <c:v>0.34995044037141143</c:v>
                </c:pt>
                <c:pt idx="14">
                  <c:v>0.44638028202213442</c:v>
                </c:pt>
                <c:pt idx="15">
                  <c:v>0.62892202353061133</c:v>
                </c:pt>
                <c:pt idx="16">
                  <c:v>0.69037377002691702</c:v>
                </c:pt>
                <c:pt idx="17">
                  <c:v>0.74304890341558161</c:v>
                </c:pt>
                <c:pt idx="18">
                  <c:v>0.83799125659188778</c:v>
                </c:pt>
                <c:pt idx="19">
                  <c:v>0.83799125659188778</c:v>
                </c:pt>
                <c:pt idx="20">
                  <c:v>0.83799125659188778</c:v>
                </c:pt>
                <c:pt idx="21">
                  <c:v>0.83931508652811171</c:v>
                </c:pt>
                <c:pt idx="22">
                  <c:v>0.84072431427404237</c:v>
                </c:pt>
                <c:pt idx="23">
                  <c:v>0.85499408011307121</c:v>
                </c:pt>
                <c:pt idx="24">
                  <c:v>0.86935726313917316</c:v>
                </c:pt>
                <c:pt idx="25">
                  <c:v>0.88060159963483453</c:v>
                </c:pt>
                <c:pt idx="26">
                  <c:v>0.89456834833793508</c:v>
                </c:pt>
                <c:pt idx="27">
                  <c:v>0.89975817198097019</c:v>
                </c:pt>
                <c:pt idx="28">
                  <c:v>0.90394274421834719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3A8-4367-82BA-A3A011471FF0}"/>
            </c:ext>
          </c:extLst>
        </c:ser>
        <c:ser>
          <c:idx val="2"/>
          <c:order val="2"/>
          <c:tx>
            <c:v>PSO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Upgaded!$B$2:$AH$2</c:f>
              <c:numCache>
                <c:formatCode>General</c:formatCode>
                <c:ptCount val="33"/>
                <c:pt idx="0">
                  <c:v>58</c:v>
                </c:pt>
                <c:pt idx="1">
                  <c:v>71.8</c:v>
                </c:pt>
                <c:pt idx="2">
                  <c:v>111</c:v>
                </c:pt>
                <c:pt idx="3">
                  <c:v>118</c:v>
                </c:pt>
                <c:pt idx="4">
                  <c:v>136</c:v>
                </c:pt>
                <c:pt idx="5">
                  <c:v>145</c:v>
                </c:pt>
                <c:pt idx="6">
                  <c:v>152</c:v>
                </c:pt>
                <c:pt idx="7">
                  <c:v>164.2</c:v>
                </c:pt>
                <c:pt idx="8">
                  <c:v>172</c:v>
                </c:pt>
                <c:pt idx="9">
                  <c:v>178.2</c:v>
                </c:pt>
                <c:pt idx="10">
                  <c:v>181.7</c:v>
                </c:pt>
                <c:pt idx="11">
                  <c:v>185</c:v>
                </c:pt>
                <c:pt idx="12">
                  <c:v>220</c:v>
                </c:pt>
                <c:pt idx="13">
                  <c:v>252</c:v>
                </c:pt>
                <c:pt idx="14">
                  <c:v>270</c:v>
                </c:pt>
                <c:pt idx="15">
                  <c:v>302</c:v>
                </c:pt>
                <c:pt idx="16">
                  <c:v>343</c:v>
                </c:pt>
                <c:pt idx="17">
                  <c:v>373.68099999999998</c:v>
                </c:pt>
                <c:pt idx="18">
                  <c:v>401</c:v>
                </c:pt>
                <c:pt idx="19">
                  <c:v>430</c:v>
                </c:pt>
                <c:pt idx="20">
                  <c:v>440</c:v>
                </c:pt>
                <c:pt idx="21">
                  <c:v>466</c:v>
                </c:pt>
                <c:pt idx="22">
                  <c:v>497</c:v>
                </c:pt>
                <c:pt idx="23">
                  <c:v>522</c:v>
                </c:pt>
                <c:pt idx="24">
                  <c:v>525</c:v>
                </c:pt>
                <c:pt idx="25">
                  <c:v>575</c:v>
                </c:pt>
                <c:pt idx="26">
                  <c:v>608</c:v>
                </c:pt>
                <c:pt idx="27">
                  <c:v>627</c:v>
                </c:pt>
                <c:pt idx="28">
                  <c:v>659</c:v>
                </c:pt>
                <c:pt idx="29">
                  <c:v>660</c:v>
                </c:pt>
              </c:numCache>
            </c:numRef>
          </c:xVal>
          <c:yVal>
            <c:numRef>
              <c:f>PSO!$B$27:$AH$27</c:f>
              <c:numCache>
                <c:formatCode>General</c:formatCode>
                <c:ptCount val="33"/>
                <c:pt idx="0">
                  <c:v>1.4761660596894028E-2</c:v>
                </c:pt>
                <c:pt idx="1">
                  <c:v>5.2520192102151982E-2</c:v>
                </c:pt>
                <c:pt idx="2">
                  <c:v>9.3862525885459402E-2</c:v>
                </c:pt>
                <c:pt idx="3">
                  <c:v>0.10601040348180855</c:v>
                </c:pt>
                <c:pt idx="4">
                  <c:v>0.11849937115260588</c:v>
                </c:pt>
                <c:pt idx="5">
                  <c:v>0.12010522032671235</c:v>
                </c:pt>
                <c:pt idx="6">
                  <c:v>0.12044576592971373</c:v>
                </c:pt>
                <c:pt idx="7">
                  <c:v>0.16362184912923072</c:v>
                </c:pt>
                <c:pt idx="8">
                  <c:v>0.1931285746807884</c:v>
                </c:pt>
                <c:pt idx="9">
                  <c:v>0.19495529514676188</c:v>
                </c:pt>
                <c:pt idx="10">
                  <c:v>0.20292216552867615</c:v>
                </c:pt>
                <c:pt idx="11">
                  <c:v>0.20869898243694554</c:v>
                </c:pt>
                <c:pt idx="12">
                  <c:v>0.24970849214542704</c:v>
                </c:pt>
                <c:pt idx="13">
                  <c:v>0.42785385615621407</c:v>
                </c:pt>
                <c:pt idx="14">
                  <c:v>0.44667266814589873</c:v>
                </c:pt>
                <c:pt idx="15">
                  <c:v>0.63041748362966421</c:v>
                </c:pt>
                <c:pt idx="16">
                  <c:v>0.68961711667363657</c:v>
                </c:pt>
                <c:pt idx="17">
                  <c:v>0.74461618936727847</c:v>
                </c:pt>
                <c:pt idx="18">
                  <c:v>0.83713828580709371</c:v>
                </c:pt>
                <c:pt idx="19">
                  <c:v>0.83742673978609605</c:v>
                </c:pt>
                <c:pt idx="20">
                  <c:v>0.83742673978609605</c:v>
                </c:pt>
                <c:pt idx="21">
                  <c:v>0.83742673978609605</c:v>
                </c:pt>
                <c:pt idx="22">
                  <c:v>0.84075530111184382</c:v>
                </c:pt>
                <c:pt idx="23">
                  <c:v>0.86885322071965443</c:v>
                </c:pt>
                <c:pt idx="24">
                  <c:v>0.87031576647954834</c:v>
                </c:pt>
                <c:pt idx="25">
                  <c:v>0.87875643836289119</c:v>
                </c:pt>
                <c:pt idx="26">
                  <c:v>0.8795460919823509</c:v>
                </c:pt>
                <c:pt idx="27">
                  <c:v>0.89998975283126825</c:v>
                </c:pt>
                <c:pt idx="28">
                  <c:v>0.90308720219906125</c:v>
                </c:pt>
                <c:pt idx="29">
                  <c:v>0.9105674389341043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3A8-4367-82BA-A3A011471FF0}"/>
            </c:ext>
          </c:extLst>
        </c:ser>
        <c:ser>
          <c:idx val="3"/>
          <c:order val="3"/>
          <c:tx>
            <c:v>Experimental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ExperimentalData!$E$2:$E$36</c:f>
              <c:numCache>
                <c:formatCode>General</c:formatCode>
                <c:ptCount val="35"/>
                <c:pt idx="0">
                  <c:v>91.111111109999996</c:v>
                </c:pt>
                <c:pt idx="1">
                  <c:v>100</c:v>
                </c:pt>
                <c:pt idx="2">
                  <c:v>114.44444439999999</c:v>
                </c:pt>
                <c:pt idx="3">
                  <c:v>133.33333329999999</c:v>
                </c:pt>
                <c:pt idx="4">
                  <c:v>151.11111109999999</c:v>
                </c:pt>
                <c:pt idx="5">
                  <c:v>172.2222222</c:v>
                </c:pt>
                <c:pt idx="6">
                  <c:v>187.7777778</c:v>
                </c:pt>
                <c:pt idx="7">
                  <c:v>205.55555559999999</c:v>
                </c:pt>
                <c:pt idx="8">
                  <c:v>218.88888890000001</c:v>
                </c:pt>
                <c:pt idx="9">
                  <c:v>232.2222222</c:v>
                </c:pt>
                <c:pt idx="10">
                  <c:v>242.2222222</c:v>
                </c:pt>
                <c:pt idx="11">
                  <c:v>262.22222219999998</c:v>
                </c:pt>
                <c:pt idx="12">
                  <c:v>270</c:v>
                </c:pt>
                <c:pt idx="13">
                  <c:v>276.66666670000001</c:v>
                </c:pt>
                <c:pt idx="14">
                  <c:v>284.44444440000001</c:v>
                </c:pt>
                <c:pt idx="15">
                  <c:v>285.55555559999999</c:v>
                </c:pt>
                <c:pt idx="16">
                  <c:v>292.22222219999998</c:v>
                </c:pt>
                <c:pt idx="17">
                  <c:v>296.66666670000001</c:v>
                </c:pt>
                <c:pt idx="18">
                  <c:v>300</c:v>
                </c:pt>
                <c:pt idx="19">
                  <c:v>302.22222219999998</c:v>
                </c:pt>
                <c:pt idx="20">
                  <c:v>321.11111110000002</c:v>
                </c:pt>
                <c:pt idx="21">
                  <c:v>344.44444440000001</c:v>
                </c:pt>
                <c:pt idx="22">
                  <c:v>373.33333329999999</c:v>
                </c:pt>
                <c:pt idx="23">
                  <c:v>411.11111110000002</c:v>
                </c:pt>
                <c:pt idx="24">
                  <c:v>456.66666670000001</c:v>
                </c:pt>
                <c:pt idx="25">
                  <c:v>510</c:v>
                </c:pt>
                <c:pt idx="26">
                  <c:v>556.66666669999995</c:v>
                </c:pt>
                <c:pt idx="27">
                  <c:v>611.11111110000002</c:v>
                </c:pt>
                <c:pt idx="28">
                  <c:v>643.33333330000005</c:v>
                </c:pt>
                <c:pt idx="29">
                  <c:v>680</c:v>
                </c:pt>
              </c:numCache>
            </c:numRef>
          </c:xVal>
          <c:yVal>
            <c:numRef>
              <c:f>ExperimentalData!$G$2:$G$36</c:f>
              <c:numCache>
                <c:formatCode>General</c:formatCode>
                <c:ptCount val="35"/>
                <c:pt idx="0">
                  <c:v>1.2413793099999999E-2</c:v>
                </c:pt>
                <c:pt idx="1">
                  <c:v>5.3793103450000004E-2</c:v>
                </c:pt>
                <c:pt idx="2">
                  <c:v>9.5172413789999993E-2</c:v>
                </c:pt>
                <c:pt idx="3">
                  <c:v>0.11172413790000001</c:v>
                </c:pt>
                <c:pt idx="4">
                  <c:v>0.12551724139999998</c:v>
                </c:pt>
                <c:pt idx="5">
                  <c:v>0.13103448279999999</c:v>
                </c:pt>
                <c:pt idx="6">
                  <c:v>0.1448275862</c:v>
                </c:pt>
                <c:pt idx="7">
                  <c:v>0.1613793103</c:v>
                </c:pt>
                <c:pt idx="8">
                  <c:v>0.1862068966</c:v>
                </c:pt>
                <c:pt idx="9">
                  <c:v>0.21103448279999998</c:v>
                </c:pt>
                <c:pt idx="10">
                  <c:v>0.24137931030000001</c:v>
                </c:pt>
                <c:pt idx="11">
                  <c:v>0.28275862069999996</c:v>
                </c:pt>
                <c:pt idx="12">
                  <c:v>0.33793103449999995</c:v>
                </c:pt>
                <c:pt idx="13">
                  <c:v>0.39862068970000003</c:v>
                </c:pt>
                <c:pt idx="14">
                  <c:v>0.43724137929999995</c:v>
                </c:pt>
                <c:pt idx="15">
                  <c:v>0.47310344830000001</c:v>
                </c:pt>
                <c:pt idx="16">
                  <c:v>0.51448275860000003</c:v>
                </c:pt>
                <c:pt idx="17">
                  <c:v>0.54758620690000004</c:v>
                </c:pt>
                <c:pt idx="18">
                  <c:v>0.58896551720000001</c:v>
                </c:pt>
                <c:pt idx="19">
                  <c:v>0.61931034480000002</c:v>
                </c:pt>
                <c:pt idx="20">
                  <c:v>0.64965517239999993</c:v>
                </c:pt>
                <c:pt idx="21">
                  <c:v>0.69103448279999991</c:v>
                </c:pt>
                <c:pt idx="22">
                  <c:v>0.74068965520000007</c:v>
                </c:pt>
                <c:pt idx="23">
                  <c:v>0.79034482760000002</c:v>
                </c:pt>
                <c:pt idx="24">
                  <c:v>0.82344827589999992</c:v>
                </c:pt>
                <c:pt idx="25">
                  <c:v>0.85103448279999994</c:v>
                </c:pt>
                <c:pt idx="26">
                  <c:v>0.87862068969999996</c:v>
                </c:pt>
                <c:pt idx="27">
                  <c:v>0.89517241380000001</c:v>
                </c:pt>
                <c:pt idx="28">
                  <c:v>0.90620689659999998</c:v>
                </c:pt>
                <c:pt idx="29">
                  <c:v>0.90896551720000007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3A8-4367-82BA-A3A011471FF0}"/>
            </c:ext>
          </c:extLst>
        </c:ser>
        <c:ser>
          <c:idx val="5"/>
          <c:order val="4"/>
          <c:tx>
            <c:v>Firefly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Upgaded!$B$2:$AI$2</c:f>
              <c:numCache>
                <c:formatCode>General</c:formatCode>
                <c:ptCount val="34"/>
                <c:pt idx="0">
                  <c:v>58</c:v>
                </c:pt>
                <c:pt idx="1">
                  <c:v>71.8</c:v>
                </c:pt>
                <c:pt idx="2">
                  <c:v>111</c:v>
                </c:pt>
                <c:pt idx="3">
                  <c:v>118</c:v>
                </c:pt>
                <c:pt idx="4">
                  <c:v>136</c:v>
                </c:pt>
                <c:pt idx="5">
                  <c:v>145</c:v>
                </c:pt>
                <c:pt idx="6">
                  <c:v>152</c:v>
                </c:pt>
                <c:pt idx="7">
                  <c:v>164.2</c:v>
                </c:pt>
                <c:pt idx="8">
                  <c:v>172</c:v>
                </c:pt>
                <c:pt idx="9">
                  <c:v>178.2</c:v>
                </c:pt>
                <c:pt idx="10">
                  <c:v>181.7</c:v>
                </c:pt>
                <c:pt idx="11">
                  <c:v>185</c:v>
                </c:pt>
                <c:pt idx="12">
                  <c:v>220</c:v>
                </c:pt>
                <c:pt idx="13">
                  <c:v>252</c:v>
                </c:pt>
                <c:pt idx="14">
                  <c:v>270</c:v>
                </c:pt>
                <c:pt idx="15">
                  <c:v>302</c:v>
                </c:pt>
                <c:pt idx="16">
                  <c:v>343</c:v>
                </c:pt>
                <c:pt idx="17">
                  <c:v>373.68099999999998</c:v>
                </c:pt>
                <c:pt idx="18">
                  <c:v>401</c:v>
                </c:pt>
                <c:pt idx="19">
                  <c:v>430</c:v>
                </c:pt>
                <c:pt idx="20">
                  <c:v>440</c:v>
                </c:pt>
                <c:pt idx="21">
                  <c:v>466</c:v>
                </c:pt>
                <c:pt idx="22">
                  <c:v>497</c:v>
                </c:pt>
                <c:pt idx="23">
                  <c:v>522</c:v>
                </c:pt>
                <c:pt idx="24">
                  <c:v>525</c:v>
                </c:pt>
                <c:pt idx="25">
                  <c:v>575</c:v>
                </c:pt>
                <c:pt idx="26">
                  <c:v>608</c:v>
                </c:pt>
                <c:pt idx="27">
                  <c:v>627</c:v>
                </c:pt>
                <c:pt idx="28">
                  <c:v>659</c:v>
                </c:pt>
                <c:pt idx="29">
                  <c:v>660</c:v>
                </c:pt>
              </c:numCache>
            </c:numRef>
          </c:xVal>
          <c:yVal>
            <c:numRef>
              <c:f>Firefly!$B$27:$AN$27</c:f>
              <c:numCache>
                <c:formatCode>General</c:formatCode>
                <c:ptCount val="39"/>
                <c:pt idx="0">
                  <c:v>3.6981606973518225E-2</c:v>
                </c:pt>
                <c:pt idx="1">
                  <c:v>6.5935398636211937E-2</c:v>
                </c:pt>
                <c:pt idx="2">
                  <c:v>7.9562239571043136E-2</c:v>
                </c:pt>
                <c:pt idx="3">
                  <c:v>0.11256472823479974</c:v>
                </c:pt>
                <c:pt idx="4">
                  <c:v>0.1392524775043944</c:v>
                </c:pt>
                <c:pt idx="5">
                  <c:v>0.19320478459626841</c:v>
                </c:pt>
                <c:pt idx="6">
                  <c:v>0.23456309937155029</c:v>
                </c:pt>
                <c:pt idx="7">
                  <c:v>0.26000448080940286</c:v>
                </c:pt>
                <c:pt idx="8">
                  <c:v>0.31294923355151277</c:v>
                </c:pt>
                <c:pt idx="9">
                  <c:v>0.3367697329373931</c:v>
                </c:pt>
                <c:pt idx="10">
                  <c:v>0.37985126539783293</c:v>
                </c:pt>
                <c:pt idx="11">
                  <c:v>0.41434480121246814</c:v>
                </c:pt>
                <c:pt idx="12">
                  <c:v>0.43190168390534839</c:v>
                </c:pt>
                <c:pt idx="13">
                  <c:v>0.435464046989611</c:v>
                </c:pt>
                <c:pt idx="14">
                  <c:v>0.47439484098693518</c:v>
                </c:pt>
                <c:pt idx="15">
                  <c:v>0.47950081320602433</c:v>
                </c:pt>
                <c:pt idx="16">
                  <c:v>0.55004974014655794</c:v>
                </c:pt>
                <c:pt idx="17">
                  <c:v>0.5908327068653435</c:v>
                </c:pt>
                <c:pt idx="18">
                  <c:v>0.60625182291425861</c:v>
                </c:pt>
                <c:pt idx="19">
                  <c:v>0.65098172741780702</c:v>
                </c:pt>
                <c:pt idx="20">
                  <c:v>0.65763967584335692</c:v>
                </c:pt>
                <c:pt idx="21">
                  <c:v>0.68578814382661168</c:v>
                </c:pt>
                <c:pt idx="22">
                  <c:v>0.73252104603977064</c:v>
                </c:pt>
                <c:pt idx="23">
                  <c:v>0.76340753013699181</c:v>
                </c:pt>
                <c:pt idx="24">
                  <c:v>0.77989137206369297</c:v>
                </c:pt>
                <c:pt idx="25">
                  <c:v>0.81379135792750856</c:v>
                </c:pt>
                <c:pt idx="26">
                  <c:v>0.82355377296115018</c:v>
                </c:pt>
                <c:pt idx="27">
                  <c:v>0.84119731071839288</c:v>
                </c:pt>
                <c:pt idx="28">
                  <c:v>0.87084466900524704</c:v>
                </c:pt>
                <c:pt idx="29">
                  <c:v>0.90000003697729769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3A8-4367-82BA-A3A011471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0044672"/>
        <c:axId val="1330047168"/>
      </c:scatterChart>
      <c:valAx>
        <c:axId val="133004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Boiling Point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047168"/>
        <c:crosses val="autoZero"/>
        <c:crossBetween val="midCat"/>
      </c:valAx>
      <c:valAx>
        <c:axId val="133004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mass fraction %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044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 sz="1600" b="0" i="0" baseline="0">
                <a:effectLst/>
              </a:rPr>
              <a:t>Σύγκριση σφαλμάτων για το αναβαθμισμένο</a:t>
            </a:r>
            <a:r>
              <a:rPr lang="en-US" sz="1600" b="0" i="0" baseline="0">
                <a:effectLst/>
              </a:rPr>
              <a:t> </a:t>
            </a:r>
            <a:r>
              <a:rPr lang="el-GR" sz="1600" b="0" i="0" baseline="0">
                <a:effectLst/>
              </a:rPr>
              <a:t>βιοαργό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09492563429571"/>
          <c:y val="6.0185185185185182E-2"/>
          <c:w val="0.65313648293963256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tx>
            <c:v>Least Squares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SQP!$F$5:$F$8</c:f>
              <c:strCache>
                <c:ptCount val="4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</c:strCache>
            </c:strRef>
          </c:cat>
          <c:val>
            <c:numRef>
              <c:f>LEASTSQUARES!$J$29:$J$32</c:f>
              <c:numCache>
                <c:formatCode>0.0%</c:formatCode>
                <c:ptCount val="4"/>
                <c:pt idx="0">
                  <c:v>-9.3565686372110209E-3</c:v>
                </c:pt>
                <c:pt idx="1">
                  <c:v>3.8618822722750648E-2</c:v>
                </c:pt>
                <c:pt idx="2">
                  <c:v>0.21265720888507661</c:v>
                </c:pt>
                <c:pt idx="3">
                  <c:v>0.1098737643597579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58-4201-8B5B-48A842FE6C35}"/>
            </c:ext>
          </c:extLst>
        </c:ser>
        <c:ser>
          <c:idx val="1"/>
          <c:order val="1"/>
          <c:tx>
            <c:v>PSO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SQP!$F$5:$F$8</c:f>
              <c:strCache>
                <c:ptCount val="4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</c:strCache>
            </c:strRef>
          </c:cat>
          <c:val>
            <c:numRef>
              <c:f>PSO!$J$29:$J$32</c:f>
              <c:numCache>
                <c:formatCode>0.0%</c:formatCode>
                <c:ptCount val="4"/>
                <c:pt idx="0">
                  <c:v>-1.3475102028305971E-2</c:v>
                </c:pt>
                <c:pt idx="1">
                  <c:v>6.641552866212691E-2</c:v>
                </c:pt>
                <c:pt idx="2">
                  <c:v>0.23809543427649801</c:v>
                </c:pt>
                <c:pt idx="3">
                  <c:v>-0.15532438811819427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58-4201-8B5B-48A842FE6C35}"/>
            </c:ext>
          </c:extLst>
        </c:ser>
        <c:ser>
          <c:idx val="2"/>
          <c:order val="2"/>
          <c:tx>
            <c:v>SQP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SQP!$F$5:$F$8</c:f>
              <c:strCache>
                <c:ptCount val="4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</c:strCache>
            </c:strRef>
          </c:cat>
          <c:val>
            <c:numRef>
              <c:f>SQP!$J$29:$J$32</c:f>
              <c:numCache>
                <c:formatCode>0.0%</c:formatCode>
                <c:ptCount val="4"/>
                <c:pt idx="0">
                  <c:v>-9.1980737165269499E-3</c:v>
                </c:pt>
                <c:pt idx="1">
                  <c:v>4.3095691307771404E-2</c:v>
                </c:pt>
                <c:pt idx="2">
                  <c:v>0.11004664653948576</c:v>
                </c:pt>
                <c:pt idx="3">
                  <c:v>0.11083791758897621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58-4201-8B5B-48A842FE6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1717232"/>
        <c:axId val="1691713904"/>
      </c:barChart>
      <c:catAx>
        <c:axId val="169171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713904"/>
        <c:crosses val="autoZero"/>
        <c:auto val="1"/>
        <c:lblAlgn val="ctr"/>
        <c:lblOffset val="100"/>
        <c:noMultiLvlLbl val="0"/>
      </c:catAx>
      <c:valAx>
        <c:axId val="169171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717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 sz="1600" b="0" i="0" baseline="0">
                <a:effectLst/>
              </a:rPr>
              <a:t>Καμπύλη </a:t>
            </a:r>
            <a:r>
              <a:rPr lang="en-US" sz="1600" b="0" i="0" baseline="0">
                <a:effectLst/>
              </a:rPr>
              <a:t>TBP </a:t>
            </a:r>
            <a:r>
              <a:rPr lang="el-GR" sz="1600" b="0" i="0" baseline="0">
                <a:effectLst/>
              </a:rPr>
              <a:t>για το βιοαργό</a:t>
            </a:r>
            <a:endParaRPr lang="en-US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118197181874006E-2"/>
          <c:y val="6.3303640021607974E-2"/>
          <c:w val="0.82019421485357813"/>
          <c:h val="0.86469532319436648"/>
        </c:manualLayout>
      </c:layout>
      <c:scatterChart>
        <c:scatterStyle val="smoothMarker"/>
        <c:varyColors val="0"/>
        <c:ser>
          <c:idx val="8"/>
          <c:order val="0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ExperimentalData!$J$2:$J$3</c:f>
              <c:numCache>
                <c:formatCode>General</c:formatCode>
                <c:ptCount val="2"/>
                <c:pt idx="0">
                  <c:v>32</c:v>
                </c:pt>
                <c:pt idx="1">
                  <c:v>32</c:v>
                </c:pt>
              </c:numCache>
            </c:numRef>
          </c:xVal>
          <c:yVal>
            <c:numRef>
              <c:f>ExperimentalData!$K$2:$K$3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8-9866-4895-BD53-FB52F025A675}"/>
            </c:ext>
          </c:extLst>
        </c:ser>
        <c:ser>
          <c:idx val="9"/>
          <c:order val="1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ExperimentalData!$J$4:$J$5</c:f>
              <c:numCache>
                <c:formatCode>General</c:formatCode>
                <c:ptCount val="2"/>
                <c:pt idx="0">
                  <c:v>88</c:v>
                </c:pt>
                <c:pt idx="1">
                  <c:v>88</c:v>
                </c:pt>
              </c:numCache>
            </c:numRef>
          </c:xVal>
          <c:yVal>
            <c:numRef>
              <c:f>ExperimentalData!$K$4:$K$5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9-9866-4895-BD53-FB52F025A675}"/>
            </c:ext>
          </c:extLst>
        </c:ser>
        <c:ser>
          <c:idx val="10"/>
          <c:order val="2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ExperimentalData!$J$6:$J$7</c:f>
              <c:numCache>
                <c:formatCode>General</c:formatCode>
                <c:ptCount val="2"/>
                <c:pt idx="0">
                  <c:v>193</c:v>
                </c:pt>
                <c:pt idx="1">
                  <c:v>193</c:v>
                </c:pt>
              </c:numCache>
            </c:numRef>
          </c:xVal>
          <c:yVal>
            <c:numRef>
              <c:f>ExperimentalData!$K$6:$K$7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A-9866-4895-BD53-FB52F025A675}"/>
            </c:ext>
          </c:extLst>
        </c:ser>
        <c:ser>
          <c:idx val="11"/>
          <c:order val="3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ExperimentalData!$J$8:$J$9</c:f>
              <c:numCache>
                <c:formatCode>General</c:formatCode>
                <c:ptCount val="2"/>
                <c:pt idx="0">
                  <c:v>271</c:v>
                </c:pt>
                <c:pt idx="1">
                  <c:v>271</c:v>
                </c:pt>
              </c:numCache>
            </c:numRef>
          </c:xVal>
          <c:yVal>
            <c:numRef>
              <c:f>ExperimentalData!$K$8:$K$9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B-9866-4895-BD53-FB52F025A675}"/>
            </c:ext>
          </c:extLst>
        </c:ser>
        <c:ser>
          <c:idx val="12"/>
          <c:order val="4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ExperimentalData!$J$10:$J$11</c:f>
              <c:numCache>
                <c:formatCode>General</c:formatCode>
                <c:ptCount val="2"/>
                <c:pt idx="0">
                  <c:v>321</c:v>
                </c:pt>
                <c:pt idx="1">
                  <c:v>321</c:v>
                </c:pt>
              </c:numCache>
            </c:numRef>
          </c:xVal>
          <c:yVal>
            <c:numRef>
              <c:f>ExperimentalData!$K$10:$K$11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C-9866-4895-BD53-FB52F025A675}"/>
            </c:ext>
          </c:extLst>
        </c:ser>
        <c:ser>
          <c:idx val="13"/>
          <c:order val="5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ExperimentalData!$J$12:$J$13</c:f>
              <c:numCache>
                <c:formatCode>General</c:formatCode>
                <c:ptCount val="2"/>
                <c:pt idx="0">
                  <c:v>425</c:v>
                </c:pt>
                <c:pt idx="1">
                  <c:v>425</c:v>
                </c:pt>
              </c:numCache>
            </c:numRef>
          </c:xVal>
          <c:yVal>
            <c:numRef>
              <c:f>ExperimentalData!$K$12:$K$13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D-9866-4895-BD53-FB52F025A675}"/>
            </c:ext>
          </c:extLst>
        </c:ser>
        <c:ser>
          <c:idx val="14"/>
          <c:order val="6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ExperimentalData!$J$14:$J$15</c:f>
              <c:numCache>
                <c:formatCode>General</c:formatCode>
                <c:ptCount val="2"/>
                <c:pt idx="0">
                  <c:v>510</c:v>
                </c:pt>
                <c:pt idx="1">
                  <c:v>510</c:v>
                </c:pt>
              </c:numCache>
            </c:numRef>
          </c:xVal>
          <c:yVal>
            <c:numRef>
              <c:f>ExperimentalData!$K$14:$K$15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E-9866-4895-BD53-FB52F025A675}"/>
            </c:ext>
          </c:extLst>
        </c:ser>
        <c:ser>
          <c:idx val="15"/>
          <c:order val="7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ExperimentalData!$J$16:$J$17</c:f>
              <c:numCache>
                <c:formatCode>General</c:formatCode>
                <c:ptCount val="2"/>
                <c:pt idx="0">
                  <c:v>564</c:v>
                </c:pt>
                <c:pt idx="1">
                  <c:v>564</c:v>
                </c:pt>
              </c:numCache>
            </c:numRef>
          </c:xVal>
          <c:yVal>
            <c:numRef>
              <c:f>ExperimentalData!$K$16:$K$17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F-9866-4895-BD53-FB52F025A675}"/>
            </c:ext>
          </c:extLst>
        </c:ser>
        <c:ser>
          <c:idx val="0"/>
          <c:order val="8"/>
          <c:tx>
            <c:v>SQP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OutSewage!$B$2:$BH$2</c:f>
              <c:numCache>
                <c:formatCode>General</c:formatCode>
                <c:ptCount val="59"/>
                <c:pt idx="0">
                  <c:v>80</c:v>
                </c:pt>
                <c:pt idx="1">
                  <c:v>81.5</c:v>
                </c:pt>
                <c:pt idx="2">
                  <c:v>82.5</c:v>
                </c:pt>
                <c:pt idx="3">
                  <c:v>97</c:v>
                </c:pt>
                <c:pt idx="4">
                  <c:v>100.8</c:v>
                </c:pt>
                <c:pt idx="5">
                  <c:v>118</c:v>
                </c:pt>
                <c:pt idx="6">
                  <c:v>122</c:v>
                </c:pt>
                <c:pt idx="7">
                  <c:v>129</c:v>
                </c:pt>
                <c:pt idx="8">
                  <c:v>135</c:v>
                </c:pt>
                <c:pt idx="9">
                  <c:v>136</c:v>
                </c:pt>
                <c:pt idx="10">
                  <c:v>141.15</c:v>
                </c:pt>
                <c:pt idx="11">
                  <c:v>165</c:v>
                </c:pt>
                <c:pt idx="12">
                  <c:v>172</c:v>
                </c:pt>
                <c:pt idx="13">
                  <c:v>181.7</c:v>
                </c:pt>
                <c:pt idx="14">
                  <c:v>185</c:v>
                </c:pt>
                <c:pt idx="15">
                  <c:v>191</c:v>
                </c:pt>
                <c:pt idx="16">
                  <c:v>197</c:v>
                </c:pt>
                <c:pt idx="17">
                  <c:v>201.8</c:v>
                </c:pt>
                <c:pt idx="18">
                  <c:v>204</c:v>
                </c:pt>
                <c:pt idx="19">
                  <c:v>212</c:v>
                </c:pt>
                <c:pt idx="20">
                  <c:v>220</c:v>
                </c:pt>
                <c:pt idx="21">
                  <c:v>233</c:v>
                </c:pt>
                <c:pt idx="22">
                  <c:v>234</c:v>
                </c:pt>
                <c:pt idx="23">
                  <c:v>235.1</c:v>
                </c:pt>
                <c:pt idx="24">
                  <c:v>244</c:v>
                </c:pt>
                <c:pt idx="25">
                  <c:v>253.5</c:v>
                </c:pt>
                <c:pt idx="26">
                  <c:v>256</c:v>
                </c:pt>
                <c:pt idx="27">
                  <c:v>263.8</c:v>
                </c:pt>
                <c:pt idx="28">
                  <c:v>270</c:v>
                </c:pt>
                <c:pt idx="29">
                  <c:v>279</c:v>
                </c:pt>
                <c:pt idx="30">
                  <c:v>290</c:v>
                </c:pt>
                <c:pt idx="31">
                  <c:v>293</c:v>
                </c:pt>
                <c:pt idx="32">
                  <c:v>302</c:v>
                </c:pt>
                <c:pt idx="33">
                  <c:v>304.74</c:v>
                </c:pt>
                <c:pt idx="34">
                  <c:v>344</c:v>
                </c:pt>
                <c:pt idx="35">
                  <c:v>351</c:v>
                </c:pt>
                <c:pt idx="36">
                  <c:v>373.68099999999998</c:v>
                </c:pt>
                <c:pt idx="37">
                  <c:v>383.91699999999997</c:v>
                </c:pt>
                <c:pt idx="38">
                  <c:v>390</c:v>
                </c:pt>
                <c:pt idx="39">
                  <c:v>392.4</c:v>
                </c:pt>
                <c:pt idx="40">
                  <c:v>403.21</c:v>
                </c:pt>
                <c:pt idx="41">
                  <c:v>430</c:v>
                </c:pt>
                <c:pt idx="42">
                  <c:v>453</c:v>
                </c:pt>
                <c:pt idx="43">
                  <c:v>466</c:v>
                </c:pt>
                <c:pt idx="44">
                  <c:v>495</c:v>
                </c:pt>
                <c:pt idx="45">
                  <c:v>497</c:v>
                </c:pt>
                <c:pt idx="46">
                  <c:v>509.26</c:v>
                </c:pt>
                <c:pt idx="47">
                  <c:v>518.34699999999998</c:v>
                </c:pt>
                <c:pt idx="48">
                  <c:v>522</c:v>
                </c:pt>
                <c:pt idx="49">
                  <c:v>525</c:v>
                </c:pt>
                <c:pt idx="50">
                  <c:v>530</c:v>
                </c:pt>
                <c:pt idx="51">
                  <c:v>560</c:v>
                </c:pt>
                <c:pt idx="52">
                  <c:v>575</c:v>
                </c:pt>
                <c:pt idx="53">
                  <c:v>608</c:v>
                </c:pt>
                <c:pt idx="54">
                  <c:v>627</c:v>
                </c:pt>
                <c:pt idx="55">
                  <c:v>640</c:v>
                </c:pt>
                <c:pt idx="56">
                  <c:v>648</c:v>
                </c:pt>
                <c:pt idx="57">
                  <c:v>659</c:v>
                </c:pt>
                <c:pt idx="58">
                  <c:v>660</c:v>
                </c:pt>
              </c:numCache>
            </c:numRef>
          </c:xVal>
          <c:yVal>
            <c:numRef>
              <c:f>SQP!$B$18:$BH$18</c:f>
              <c:numCache>
                <c:formatCode>General</c:formatCode>
                <c:ptCount val="59"/>
                <c:pt idx="0">
                  <c:v>0</c:v>
                </c:pt>
                <c:pt idx="1">
                  <c:v>3.004131993039773E-3</c:v>
                </c:pt>
                <c:pt idx="2">
                  <c:v>5.9386154600586339E-3</c:v>
                </c:pt>
                <c:pt idx="3">
                  <c:v>7.6031146796123059E-3</c:v>
                </c:pt>
                <c:pt idx="4">
                  <c:v>1.3512542197843426E-2</c:v>
                </c:pt>
                <c:pt idx="5">
                  <c:v>1.6499370177613257E-2</c:v>
                </c:pt>
                <c:pt idx="6">
                  <c:v>1.9161946122193189E-2</c:v>
                </c:pt>
                <c:pt idx="7">
                  <c:v>1.9161946122193189E-2</c:v>
                </c:pt>
                <c:pt idx="8">
                  <c:v>2.2736857683694586E-2</c:v>
                </c:pt>
                <c:pt idx="9">
                  <c:v>2.2736857683694586E-2</c:v>
                </c:pt>
                <c:pt idx="10">
                  <c:v>2.439969291527783E-2</c:v>
                </c:pt>
                <c:pt idx="11">
                  <c:v>3.6197108527651824E-2</c:v>
                </c:pt>
                <c:pt idx="12">
                  <c:v>4.0820647746731747E-2</c:v>
                </c:pt>
                <c:pt idx="13">
                  <c:v>4.5773689144050646E-2</c:v>
                </c:pt>
                <c:pt idx="14">
                  <c:v>4.9103140729912481E-2</c:v>
                </c:pt>
                <c:pt idx="15">
                  <c:v>5.6620554791097975E-2</c:v>
                </c:pt>
                <c:pt idx="16">
                  <c:v>5.99998637852035E-2</c:v>
                </c:pt>
                <c:pt idx="17">
                  <c:v>6.4627262562642188E-2</c:v>
                </c:pt>
                <c:pt idx="18">
                  <c:v>6.9204796256110646E-2</c:v>
                </c:pt>
                <c:pt idx="19">
                  <c:v>7.5468608378226124E-2</c:v>
                </c:pt>
                <c:pt idx="20">
                  <c:v>8.1502235131718698E-2</c:v>
                </c:pt>
                <c:pt idx="21">
                  <c:v>8.7157455634917738E-2</c:v>
                </c:pt>
                <c:pt idx="22">
                  <c:v>9.5498779481203985E-2</c:v>
                </c:pt>
                <c:pt idx="23">
                  <c:v>0.10137453369757617</c:v>
                </c:pt>
                <c:pt idx="24">
                  <c:v>0.10799910294818967</c:v>
                </c:pt>
                <c:pt idx="25">
                  <c:v>0.11731326086394953</c:v>
                </c:pt>
                <c:pt idx="26">
                  <c:v>0.13050979451008934</c:v>
                </c:pt>
                <c:pt idx="27">
                  <c:v>0.14189767012857474</c:v>
                </c:pt>
                <c:pt idx="28">
                  <c:v>0.15156937376778717</c:v>
                </c:pt>
                <c:pt idx="29">
                  <c:v>0.16499907299446903</c:v>
                </c:pt>
                <c:pt idx="30">
                  <c:v>0.21899916840475955</c:v>
                </c:pt>
                <c:pt idx="31">
                  <c:v>0.26999924079517368</c:v>
                </c:pt>
                <c:pt idx="32">
                  <c:v>0.32931521976231926</c:v>
                </c:pt>
                <c:pt idx="33">
                  <c:v>0.38999974824846306</c:v>
                </c:pt>
                <c:pt idx="34">
                  <c:v>0.47000043948067405</c:v>
                </c:pt>
                <c:pt idx="35">
                  <c:v>0.4882812221676317</c:v>
                </c:pt>
                <c:pt idx="36">
                  <c:v>0.5040001238414209</c:v>
                </c:pt>
                <c:pt idx="37">
                  <c:v>0.51947465370594181</c:v>
                </c:pt>
                <c:pt idx="38">
                  <c:v>0.53467186575733661</c:v>
                </c:pt>
                <c:pt idx="39">
                  <c:v>0.55000284729486626</c:v>
                </c:pt>
                <c:pt idx="40">
                  <c:v>0.55999652062877869</c:v>
                </c:pt>
                <c:pt idx="41">
                  <c:v>0.61500037025077336</c:v>
                </c:pt>
                <c:pt idx="42">
                  <c:v>0.63505408289294019</c:v>
                </c:pt>
                <c:pt idx="43">
                  <c:v>0.65254790943127561</c:v>
                </c:pt>
                <c:pt idx="44">
                  <c:v>0.671697302531857</c:v>
                </c:pt>
                <c:pt idx="45">
                  <c:v>0.69000102559527488</c:v>
                </c:pt>
                <c:pt idx="46">
                  <c:v>0.70047633357059469</c:v>
                </c:pt>
                <c:pt idx="47">
                  <c:v>0.71522223881713654</c:v>
                </c:pt>
                <c:pt idx="48">
                  <c:v>0.72870201594801154</c:v>
                </c:pt>
                <c:pt idx="49">
                  <c:v>0.73798956481379652</c:v>
                </c:pt>
                <c:pt idx="50">
                  <c:v>0.7500023887612518</c:v>
                </c:pt>
                <c:pt idx="51">
                  <c:v>0.78790302278182711</c:v>
                </c:pt>
                <c:pt idx="52">
                  <c:v>0.81999669816310161</c:v>
                </c:pt>
                <c:pt idx="53">
                  <c:v>0.8320632546843989</c:v>
                </c:pt>
                <c:pt idx="54">
                  <c:v>0.84318377530369648</c:v>
                </c:pt>
                <c:pt idx="55">
                  <c:v>0.85959317133789415</c:v>
                </c:pt>
                <c:pt idx="56">
                  <c:v>0.8699985538545234</c:v>
                </c:pt>
                <c:pt idx="57">
                  <c:v>0.88533464192969902</c:v>
                </c:pt>
                <c:pt idx="58">
                  <c:v>0.89999999999999958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9866-4895-BD53-FB52F025A675}"/>
            </c:ext>
          </c:extLst>
        </c:ser>
        <c:ser>
          <c:idx val="1"/>
          <c:order val="9"/>
          <c:tx>
            <c:v>Firefly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OutSewage!$B$2:$BH$2</c:f>
              <c:numCache>
                <c:formatCode>General</c:formatCode>
                <c:ptCount val="59"/>
                <c:pt idx="0">
                  <c:v>80</c:v>
                </c:pt>
                <c:pt idx="1">
                  <c:v>81.5</c:v>
                </c:pt>
                <c:pt idx="2">
                  <c:v>82.5</c:v>
                </c:pt>
                <c:pt idx="3">
                  <c:v>97</c:v>
                </c:pt>
                <c:pt idx="4">
                  <c:v>100.8</c:v>
                </c:pt>
                <c:pt idx="5">
                  <c:v>118</c:v>
                </c:pt>
                <c:pt idx="6">
                  <c:v>122</c:v>
                </c:pt>
                <c:pt idx="7">
                  <c:v>129</c:v>
                </c:pt>
                <c:pt idx="8">
                  <c:v>135</c:v>
                </c:pt>
                <c:pt idx="9">
                  <c:v>136</c:v>
                </c:pt>
                <c:pt idx="10">
                  <c:v>141.15</c:v>
                </c:pt>
                <c:pt idx="11">
                  <c:v>165</c:v>
                </c:pt>
                <c:pt idx="12">
                  <c:v>172</c:v>
                </c:pt>
                <c:pt idx="13">
                  <c:v>181.7</c:v>
                </c:pt>
                <c:pt idx="14">
                  <c:v>185</c:v>
                </c:pt>
                <c:pt idx="15">
                  <c:v>191</c:v>
                </c:pt>
                <c:pt idx="16">
                  <c:v>197</c:v>
                </c:pt>
                <c:pt idx="17">
                  <c:v>201.8</c:v>
                </c:pt>
                <c:pt idx="18">
                  <c:v>204</c:v>
                </c:pt>
                <c:pt idx="19">
                  <c:v>212</c:v>
                </c:pt>
                <c:pt idx="20">
                  <c:v>220</c:v>
                </c:pt>
                <c:pt idx="21">
                  <c:v>233</c:v>
                </c:pt>
                <c:pt idx="22">
                  <c:v>234</c:v>
                </c:pt>
                <c:pt idx="23">
                  <c:v>235.1</c:v>
                </c:pt>
                <c:pt idx="24">
                  <c:v>244</c:v>
                </c:pt>
                <c:pt idx="25">
                  <c:v>253.5</c:v>
                </c:pt>
                <c:pt idx="26">
                  <c:v>256</c:v>
                </c:pt>
                <c:pt idx="27">
                  <c:v>263.8</c:v>
                </c:pt>
                <c:pt idx="28">
                  <c:v>270</c:v>
                </c:pt>
                <c:pt idx="29">
                  <c:v>279</c:v>
                </c:pt>
                <c:pt idx="30">
                  <c:v>290</c:v>
                </c:pt>
                <c:pt idx="31">
                  <c:v>293</c:v>
                </c:pt>
                <c:pt idx="32">
                  <c:v>302</c:v>
                </c:pt>
                <c:pt idx="33">
                  <c:v>304.74</c:v>
                </c:pt>
                <c:pt idx="34">
                  <c:v>344</c:v>
                </c:pt>
                <c:pt idx="35">
                  <c:v>351</c:v>
                </c:pt>
                <c:pt idx="36">
                  <c:v>373.68099999999998</c:v>
                </c:pt>
                <c:pt idx="37">
                  <c:v>383.91699999999997</c:v>
                </c:pt>
                <c:pt idx="38">
                  <c:v>390</c:v>
                </c:pt>
                <c:pt idx="39">
                  <c:v>392.4</c:v>
                </c:pt>
                <c:pt idx="40">
                  <c:v>403.21</c:v>
                </c:pt>
                <c:pt idx="41">
                  <c:v>430</c:v>
                </c:pt>
                <c:pt idx="42">
                  <c:v>453</c:v>
                </c:pt>
                <c:pt idx="43">
                  <c:v>466</c:v>
                </c:pt>
                <c:pt idx="44">
                  <c:v>495</c:v>
                </c:pt>
                <c:pt idx="45">
                  <c:v>497</c:v>
                </c:pt>
                <c:pt idx="46">
                  <c:v>509.26</c:v>
                </c:pt>
                <c:pt idx="47">
                  <c:v>518.34699999999998</c:v>
                </c:pt>
                <c:pt idx="48">
                  <c:v>522</c:v>
                </c:pt>
                <c:pt idx="49">
                  <c:v>525</c:v>
                </c:pt>
                <c:pt idx="50">
                  <c:v>530</c:v>
                </c:pt>
                <c:pt idx="51">
                  <c:v>560</c:v>
                </c:pt>
                <c:pt idx="52">
                  <c:v>575</c:v>
                </c:pt>
                <c:pt idx="53">
                  <c:v>608</c:v>
                </c:pt>
                <c:pt idx="54">
                  <c:v>627</c:v>
                </c:pt>
                <c:pt idx="55">
                  <c:v>640</c:v>
                </c:pt>
                <c:pt idx="56">
                  <c:v>648</c:v>
                </c:pt>
                <c:pt idx="57">
                  <c:v>659</c:v>
                </c:pt>
                <c:pt idx="58">
                  <c:v>660</c:v>
                </c:pt>
              </c:numCache>
            </c:numRef>
          </c:xVal>
          <c:yVal>
            <c:numRef>
              <c:f>Firefly!$B$18:$BH$18</c:f>
              <c:numCache>
                <c:formatCode>General</c:formatCode>
                <c:ptCount val="59"/>
                <c:pt idx="0">
                  <c:v>1.7152421915100499E-3</c:v>
                </c:pt>
                <c:pt idx="1">
                  <c:v>1.2026675675981148E-2</c:v>
                </c:pt>
                <c:pt idx="2">
                  <c:v>1.4504941232110219E-2</c:v>
                </c:pt>
                <c:pt idx="3">
                  <c:v>1.6090657564520657E-2</c:v>
                </c:pt>
                <c:pt idx="4">
                  <c:v>1.8571456100889089E-2</c:v>
                </c:pt>
                <c:pt idx="5">
                  <c:v>2.2429310992661367E-2</c:v>
                </c:pt>
                <c:pt idx="6">
                  <c:v>4.6362084010779965E-2</c:v>
                </c:pt>
                <c:pt idx="7">
                  <c:v>5.6303359501535859E-2</c:v>
                </c:pt>
                <c:pt idx="8">
                  <c:v>5.847654372571965E-2</c:v>
                </c:pt>
                <c:pt idx="9">
                  <c:v>6.0331327664159801E-2</c:v>
                </c:pt>
                <c:pt idx="10">
                  <c:v>6.2981097680931658E-2</c:v>
                </c:pt>
                <c:pt idx="11">
                  <c:v>6.77960540121018E-2</c:v>
                </c:pt>
                <c:pt idx="12">
                  <c:v>7.1278311695779889E-2</c:v>
                </c:pt>
                <c:pt idx="13">
                  <c:v>0.10862687005972489</c:v>
                </c:pt>
                <c:pt idx="14">
                  <c:v>0.12582540462465158</c:v>
                </c:pt>
                <c:pt idx="15">
                  <c:v>0.13011272410751551</c:v>
                </c:pt>
                <c:pt idx="16">
                  <c:v>0.18289688395533152</c:v>
                </c:pt>
                <c:pt idx="17">
                  <c:v>0.19670027831108292</c:v>
                </c:pt>
                <c:pt idx="18">
                  <c:v>0.19740112615826674</c:v>
                </c:pt>
                <c:pt idx="19">
                  <c:v>0.19991928722158453</c:v>
                </c:pt>
                <c:pt idx="20">
                  <c:v>0.28914017785456553</c:v>
                </c:pt>
                <c:pt idx="21">
                  <c:v>0.29320072748578158</c:v>
                </c:pt>
                <c:pt idx="22">
                  <c:v>0.29530938174888971</c:v>
                </c:pt>
                <c:pt idx="23">
                  <c:v>0.29945171161707068</c:v>
                </c:pt>
                <c:pt idx="24">
                  <c:v>0.31251418146835819</c:v>
                </c:pt>
                <c:pt idx="25">
                  <c:v>0.31504294075442751</c:v>
                </c:pt>
                <c:pt idx="26">
                  <c:v>0.3176534399307126</c:v>
                </c:pt>
                <c:pt idx="27">
                  <c:v>0.32316538370570314</c:v>
                </c:pt>
                <c:pt idx="28">
                  <c:v>0.32603570949123634</c:v>
                </c:pt>
                <c:pt idx="29">
                  <c:v>0.3269083492707095</c:v>
                </c:pt>
                <c:pt idx="30">
                  <c:v>0.33181103626263481</c:v>
                </c:pt>
                <c:pt idx="31">
                  <c:v>0.33424328435909678</c:v>
                </c:pt>
                <c:pt idx="32">
                  <c:v>0.33630824896041134</c:v>
                </c:pt>
                <c:pt idx="33">
                  <c:v>0.3379286678016683</c:v>
                </c:pt>
                <c:pt idx="34">
                  <c:v>0.34095952676166891</c:v>
                </c:pt>
                <c:pt idx="35">
                  <c:v>0.34361860257080346</c:v>
                </c:pt>
                <c:pt idx="36">
                  <c:v>0.34656869396127621</c:v>
                </c:pt>
                <c:pt idx="37">
                  <c:v>0.35085589229201003</c:v>
                </c:pt>
                <c:pt idx="38">
                  <c:v>0.53532278136373401</c:v>
                </c:pt>
                <c:pt idx="39">
                  <c:v>0.53906419539758332</c:v>
                </c:pt>
                <c:pt idx="40">
                  <c:v>0.54285581250338577</c:v>
                </c:pt>
                <c:pt idx="41">
                  <c:v>0.54553801829647597</c:v>
                </c:pt>
                <c:pt idx="42">
                  <c:v>0.5468187752073157</c:v>
                </c:pt>
                <c:pt idx="43">
                  <c:v>0.56635257825403318</c:v>
                </c:pt>
                <c:pt idx="44">
                  <c:v>0.56929675141187508</c:v>
                </c:pt>
                <c:pt idx="45">
                  <c:v>0.57015480470409519</c:v>
                </c:pt>
                <c:pt idx="46">
                  <c:v>0.57815634639428393</c:v>
                </c:pt>
                <c:pt idx="47">
                  <c:v>0.58272095432867843</c:v>
                </c:pt>
                <c:pt idx="48">
                  <c:v>0.69333368113109439</c:v>
                </c:pt>
                <c:pt idx="49">
                  <c:v>0.69673280645248181</c:v>
                </c:pt>
                <c:pt idx="50">
                  <c:v>0.75530189822222282</c:v>
                </c:pt>
                <c:pt idx="51">
                  <c:v>0.80517772007225963</c:v>
                </c:pt>
                <c:pt idx="52">
                  <c:v>0.8079767261971631</c:v>
                </c:pt>
                <c:pt idx="53">
                  <c:v>0.8806900452241877</c:v>
                </c:pt>
                <c:pt idx="54">
                  <c:v>0.88749449404300151</c:v>
                </c:pt>
                <c:pt idx="55">
                  <c:v>0.89048989093115294</c:v>
                </c:pt>
                <c:pt idx="56">
                  <c:v>0.89337667290694911</c:v>
                </c:pt>
                <c:pt idx="57">
                  <c:v>0.89726115356325731</c:v>
                </c:pt>
                <c:pt idx="58">
                  <c:v>0.90000022555381765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9866-4895-BD53-FB52F025A675}"/>
            </c:ext>
          </c:extLst>
        </c:ser>
        <c:ser>
          <c:idx val="2"/>
          <c:order val="10"/>
          <c:tx>
            <c:v>Least Squares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OutSewage!$B$2:$BH$2</c:f>
              <c:numCache>
                <c:formatCode>General</c:formatCode>
                <c:ptCount val="59"/>
                <c:pt idx="0">
                  <c:v>80</c:v>
                </c:pt>
                <c:pt idx="1">
                  <c:v>81.5</c:v>
                </c:pt>
                <c:pt idx="2">
                  <c:v>82.5</c:v>
                </c:pt>
                <c:pt idx="3">
                  <c:v>97</c:v>
                </c:pt>
                <c:pt idx="4">
                  <c:v>100.8</c:v>
                </c:pt>
                <c:pt idx="5">
                  <c:v>118</c:v>
                </c:pt>
                <c:pt idx="6">
                  <c:v>122</c:v>
                </c:pt>
                <c:pt idx="7">
                  <c:v>129</c:v>
                </c:pt>
                <c:pt idx="8">
                  <c:v>135</c:v>
                </c:pt>
                <c:pt idx="9">
                  <c:v>136</c:v>
                </c:pt>
                <c:pt idx="10">
                  <c:v>141.15</c:v>
                </c:pt>
                <c:pt idx="11">
                  <c:v>165</c:v>
                </c:pt>
                <c:pt idx="12">
                  <c:v>172</c:v>
                </c:pt>
                <c:pt idx="13">
                  <c:v>181.7</c:v>
                </c:pt>
                <c:pt idx="14">
                  <c:v>185</c:v>
                </c:pt>
                <c:pt idx="15">
                  <c:v>191</c:v>
                </c:pt>
                <c:pt idx="16">
                  <c:v>197</c:v>
                </c:pt>
                <c:pt idx="17">
                  <c:v>201.8</c:v>
                </c:pt>
                <c:pt idx="18">
                  <c:v>204</c:v>
                </c:pt>
                <c:pt idx="19">
                  <c:v>212</c:v>
                </c:pt>
                <c:pt idx="20">
                  <c:v>220</c:v>
                </c:pt>
                <c:pt idx="21">
                  <c:v>233</c:v>
                </c:pt>
                <c:pt idx="22">
                  <c:v>234</c:v>
                </c:pt>
                <c:pt idx="23">
                  <c:v>235.1</c:v>
                </c:pt>
                <c:pt idx="24">
                  <c:v>244</c:v>
                </c:pt>
                <c:pt idx="25">
                  <c:v>253.5</c:v>
                </c:pt>
                <c:pt idx="26">
                  <c:v>256</c:v>
                </c:pt>
                <c:pt idx="27">
                  <c:v>263.8</c:v>
                </c:pt>
                <c:pt idx="28">
                  <c:v>270</c:v>
                </c:pt>
                <c:pt idx="29">
                  <c:v>279</c:v>
                </c:pt>
                <c:pt idx="30">
                  <c:v>290</c:v>
                </c:pt>
                <c:pt idx="31">
                  <c:v>293</c:v>
                </c:pt>
                <c:pt idx="32">
                  <c:v>302</c:v>
                </c:pt>
                <c:pt idx="33">
                  <c:v>304.74</c:v>
                </c:pt>
                <c:pt idx="34">
                  <c:v>344</c:v>
                </c:pt>
                <c:pt idx="35">
                  <c:v>351</c:v>
                </c:pt>
                <c:pt idx="36">
                  <c:v>373.68099999999998</c:v>
                </c:pt>
                <c:pt idx="37">
                  <c:v>383.91699999999997</c:v>
                </c:pt>
                <c:pt idx="38">
                  <c:v>390</c:v>
                </c:pt>
                <c:pt idx="39">
                  <c:v>392.4</c:v>
                </c:pt>
                <c:pt idx="40">
                  <c:v>403.21</c:v>
                </c:pt>
                <c:pt idx="41">
                  <c:v>430</c:v>
                </c:pt>
                <c:pt idx="42">
                  <c:v>453</c:v>
                </c:pt>
                <c:pt idx="43">
                  <c:v>466</c:v>
                </c:pt>
                <c:pt idx="44">
                  <c:v>495</c:v>
                </c:pt>
                <c:pt idx="45">
                  <c:v>497</c:v>
                </c:pt>
                <c:pt idx="46">
                  <c:v>509.26</c:v>
                </c:pt>
                <c:pt idx="47">
                  <c:v>518.34699999999998</c:v>
                </c:pt>
                <c:pt idx="48">
                  <c:v>522</c:v>
                </c:pt>
                <c:pt idx="49">
                  <c:v>525</c:v>
                </c:pt>
                <c:pt idx="50">
                  <c:v>530</c:v>
                </c:pt>
                <c:pt idx="51">
                  <c:v>560</c:v>
                </c:pt>
                <c:pt idx="52">
                  <c:v>575</c:v>
                </c:pt>
                <c:pt idx="53">
                  <c:v>608</c:v>
                </c:pt>
                <c:pt idx="54">
                  <c:v>627</c:v>
                </c:pt>
                <c:pt idx="55">
                  <c:v>640</c:v>
                </c:pt>
                <c:pt idx="56">
                  <c:v>648</c:v>
                </c:pt>
                <c:pt idx="57">
                  <c:v>659</c:v>
                </c:pt>
                <c:pt idx="58">
                  <c:v>660</c:v>
                </c:pt>
              </c:numCache>
            </c:numRef>
          </c:xVal>
          <c:yVal>
            <c:numRef>
              <c:f>LEASTSQUARES!$B$18:$BH$18</c:f>
              <c:numCache>
                <c:formatCode>General</c:formatCode>
                <c:ptCount val="59"/>
                <c:pt idx="0">
                  <c:v>1.29034733196235E-3</c:v>
                </c:pt>
                <c:pt idx="1">
                  <c:v>3.5246715467141298E-3</c:v>
                </c:pt>
                <c:pt idx="2">
                  <c:v>5.56557027537529E-3</c:v>
                </c:pt>
                <c:pt idx="3">
                  <c:v>7.5899828186571502E-3</c:v>
                </c:pt>
                <c:pt idx="4">
                  <c:v>1.084424160742696E-2</c:v>
                </c:pt>
                <c:pt idx="5">
                  <c:v>1.371414444740205E-2</c:v>
                </c:pt>
                <c:pt idx="6">
                  <c:v>1.6583947918874301E-2</c:v>
                </c:pt>
                <c:pt idx="7">
                  <c:v>1.8084789804996212E-2</c:v>
                </c:pt>
                <c:pt idx="8">
                  <c:v>2.0239565201953164E-2</c:v>
                </c:pt>
                <c:pt idx="9">
                  <c:v>2.1782023414825425E-2</c:v>
                </c:pt>
                <c:pt idx="10">
                  <c:v>2.4412862049335543E-2</c:v>
                </c:pt>
                <c:pt idx="11">
                  <c:v>3.1217018841994744E-2</c:v>
                </c:pt>
                <c:pt idx="12">
                  <c:v>3.7017886847803896E-2</c:v>
                </c:pt>
                <c:pt idx="13">
                  <c:v>4.2885346410923744E-2</c:v>
                </c:pt>
                <c:pt idx="14">
                  <c:v>4.8336393665809746E-2</c:v>
                </c:pt>
                <c:pt idx="15">
                  <c:v>5.4518525648749282E-2</c:v>
                </c:pt>
                <c:pt idx="16">
                  <c:v>5.9999803020729756E-2</c:v>
                </c:pt>
                <c:pt idx="17">
                  <c:v>6.905302531197631E-2</c:v>
                </c:pt>
                <c:pt idx="18">
                  <c:v>7.5987298954338214E-2</c:v>
                </c:pt>
                <c:pt idx="19">
                  <c:v>8.5561862908166808E-2</c:v>
                </c:pt>
                <c:pt idx="20">
                  <c:v>8.7514299478359231E-2</c:v>
                </c:pt>
                <c:pt idx="21">
                  <c:v>9.531368966448181E-2</c:v>
                </c:pt>
                <c:pt idx="22">
                  <c:v>9.9752342567844446E-2</c:v>
                </c:pt>
                <c:pt idx="23">
                  <c:v>0.10109150915327471</c:v>
                </c:pt>
                <c:pt idx="24">
                  <c:v>0.10800437742522767</c:v>
                </c:pt>
                <c:pt idx="25">
                  <c:v>0.12288282559266127</c:v>
                </c:pt>
                <c:pt idx="26">
                  <c:v>0.13163728317591361</c:v>
                </c:pt>
                <c:pt idx="27">
                  <c:v>0.14664342712748052</c:v>
                </c:pt>
                <c:pt idx="28">
                  <c:v>0.15682958352427931</c:v>
                </c:pt>
                <c:pt idx="29">
                  <c:v>0.16498689112312259</c:v>
                </c:pt>
                <c:pt idx="30">
                  <c:v>0.21845524817035802</c:v>
                </c:pt>
                <c:pt idx="31">
                  <c:v>0.2700168000780328</c:v>
                </c:pt>
                <c:pt idx="32">
                  <c:v>0.32777678879539912</c:v>
                </c:pt>
                <c:pt idx="33">
                  <c:v>0.38999929138305206</c:v>
                </c:pt>
                <c:pt idx="34">
                  <c:v>0.47000061515044522</c:v>
                </c:pt>
                <c:pt idx="35">
                  <c:v>0.48723642722719573</c:v>
                </c:pt>
                <c:pt idx="36">
                  <c:v>0.50399743954353837</c:v>
                </c:pt>
                <c:pt idx="37">
                  <c:v>0.51779601540205089</c:v>
                </c:pt>
                <c:pt idx="38">
                  <c:v>0.53510881973673496</c:v>
                </c:pt>
                <c:pt idx="39">
                  <c:v>0.55000385634223004</c:v>
                </c:pt>
                <c:pt idx="40">
                  <c:v>0.55999682024565323</c:v>
                </c:pt>
                <c:pt idx="41">
                  <c:v>0.61499993412248632</c:v>
                </c:pt>
                <c:pt idx="42">
                  <c:v>0.63388324251229999</c:v>
                </c:pt>
                <c:pt idx="43">
                  <c:v>0.65416770953290393</c:v>
                </c:pt>
                <c:pt idx="44">
                  <c:v>0.67046624504034147</c:v>
                </c:pt>
                <c:pt idx="45">
                  <c:v>0.6900017794284754</c:v>
                </c:pt>
                <c:pt idx="46">
                  <c:v>0.70228801484196435</c:v>
                </c:pt>
                <c:pt idx="47">
                  <c:v>0.71515183666267035</c:v>
                </c:pt>
                <c:pt idx="48">
                  <c:v>0.72963307246845899</c:v>
                </c:pt>
                <c:pt idx="49">
                  <c:v>0.73649717998361741</c:v>
                </c:pt>
                <c:pt idx="50">
                  <c:v>0.74999929119209285</c:v>
                </c:pt>
                <c:pt idx="51">
                  <c:v>0.78840957421530233</c:v>
                </c:pt>
                <c:pt idx="52">
                  <c:v>0.81999704237167803</c:v>
                </c:pt>
                <c:pt idx="53">
                  <c:v>0.83129827484207341</c:v>
                </c:pt>
                <c:pt idx="54">
                  <c:v>0.8419565378044177</c:v>
                </c:pt>
                <c:pt idx="55">
                  <c:v>0.86005023478853493</c:v>
                </c:pt>
                <c:pt idx="56">
                  <c:v>0.87000657728613073</c:v>
                </c:pt>
                <c:pt idx="57">
                  <c:v>0.8892796934697077</c:v>
                </c:pt>
                <c:pt idx="58">
                  <c:v>0.91000780835952755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9866-4895-BD53-FB52F025A675}"/>
            </c:ext>
          </c:extLst>
        </c:ser>
        <c:ser>
          <c:idx val="3"/>
          <c:order val="11"/>
          <c:tx>
            <c:v>PSO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OutSewage!$B$2:$BH$2</c:f>
              <c:numCache>
                <c:formatCode>General</c:formatCode>
                <c:ptCount val="59"/>
                <c:pt idx="0">
                  <c:v>80</c:v>
                </c:pt>
                <c:pt idx="1">
                  <c:v>81.5</c:v>
                </c:pt>
                <c:pt idx="2">
                  <c:v>82.5</c:v>
                </c:pt>
                <c:pt idx="3">
                  <c:v>97</c:v>
                </c:pt>
                <c:pt idx="4">
                  <c:v>100.8</c:v>
                </c:pt>
                <c:pt idx="5">
                  <c:v>118</c:v>
                </c:pt>
                <c:pt idx="6">
                  <c:v>122</c:v>
                </c:pt>
                <c:pt idx="7">
                  <c:v>129</c:v>
                </c:pt>
                <c:pt idx="8">
                  <c:v>135</c:v>
                </c:pt>
                <c:pt idx="9">
                  <c:v>136</c:v>
                </c:pt>
                <c:pt idx="10">
                  <c:v>141.15</c:v>
                </c:pt>
                <c:pt idx="11">
                  <c:v>165</c:v>
                </c:pt>
                <c:pt idx="12">
                  <c:v>172</c:v>
                </c:pt>
                <c:pt idx="13">
                  <c:v>181.7</c:v>
                </c:pt>
                <c:pt idx="14">
                  <c:v>185</c:v>
                </c:pt>
                <c:pt idx="15">
                  <c:v>191</c:v>
                </c:pt>
                <c:pt idx="16">
                  <c:v>197</c:v>
                </c:pt>
                <c:pt idx="17">
                  <c:v>201.8</c:v>
                </c:pt>
                <c:pt idx="18">
                  <c:v>204</c:v>
                </c:pt>
                <c:pt idx="19">
                  <c:v>212</c:v>
                </c:pt>
                <c:pt idx="20">
                  <c:v>220</c:v>
                </c:pt>
                <c:pt idx="21">
                  <c:v>233</c:v>
                </c:pt>
                <c:pt idx="22">
                  <c:v>234</c:v>
                </c:pt>
                <c:pt idx="23">
                  <c:v>235.1</c:v>
                </c:pt>
                <c:pt idx="24">
                  <c:v>244</c:v>
                </c:pt>
                <c:pt idx="25">
                  <c:v>253.5</c:v>
                </c:pt>
                <c:pt idx="26">
                  <c:v>256</c:v>
                </c:pt>
                <c:pt idx="27">
                  <c:v>263.8</c:v>
                </c:pt>
                <c:pt idx="28">
                  <c:v>270</c:v>
                </c:pt>
                <c:pt idx="29">
                  <c:v>279</c:v>
                </c:pt>
                <c:pt idx="30">
                  <c:v>290</c:v>
                </c:pt>
                <c:pt idx="31">
                  <c:v>293</c:v>
                </c:pt>
                <c:pt idx="32">
                  <c:v>302</c:v>
                </c:pt>
                <c:pt idx="33">
                  <c:v>304.74</c:v>
                </c:pt>
                <c:pt idx="34">
                  <c:v>344</c:v>
                </c:pt>
                <c:pt idx="35">
                  <c:v>351</c:v>
                </c:pt>
                <c:pt idx="36">
                  <c:v>373.68099999999998</c:v>
                </c:pt>
                <c:pt idx="37">
                  <c:v>383.91699999999997</c:v>
                </c:pt>
                <c:pt idx="38">
                  <c:v>390</c:v>
                </c:pt>
                <c:pt idx="39">
                  <c:v>392.4</c:v>
                </c:pt>
                <c:pt idx="40">
                  <c:v>403.21</c:v>
                </c:pt>
                <c:pt idx="41">
                  <c:v>430</c:v>
                </c:pt>
                <c:pt idx="42">
                  <c:v>453</c:v>
                </c:pt>
                <c:pt idx="43">
                  <c:v>466</c:v>
                </c:pt>
                <c:pt idx="44">
                  <c:v>495</c:v>
                </c:pt>
                <c:pt idx="45">
                  <c:v>497</c:v>
                </c:pt>
                <c:pt idx="46">
                  <c:v>509.26</c:v>
                </c:pt>
                <c:pt idx="47">
                  <c:v>518.34699999999998</c:v>
                </c:pt>
                <c:pt idx="48">
                  <c:v>522</c:v>
                </c:pt>
                <c:pt idx="49">
                  <c:v>525</c:v>
                </c:pt>
                <c:pt idx="50">
                  <c:v>530</c:v>
                </c:pt>
                <c:pt idx="51">
                  <c:v>560</c:v>
                </c:pt>
                <c:pt idx="52">
                  <c:v>575</c:v>
                </c:pt>
                <c:pt idx="53">
                  <c:v>608</c:v>
                </c:pt>
                <c:pt idx="54">
                  <c:v>627</c:v>
                </c:pt>
                <c:pt idx="55">
                  <c:v>640</c:v>
                </c:pt>
                <c:pt idx="56">
                  <c:v>648</c:v>
                </c:pt>
                <c:pt idx="57">
                  <c:v>659</c:v>
                </c:pt>
                <c:pt idx="58">
                  <c:v>660</c:v>
                </c:pt>
              </c:numCache>
            </c:numRef>
          </c:xVal>
          <c:yVal>
            <c:numRef>
              <c:f>PSO!$B$18:$BH$18</c:f>
              <c:numCache>
                <c:formatCode>General</c:formatCode>
                <c:ptCount val="59"/>
                <c:pt idx="0">
                  <c:v>1.0747278862169021E-3</c:v>
                </c:pt>
                <c:pt idx="1">
                  <c:v>2.770337400211511E-3</c:v>
                </c:pt>
                <c:pt idx="2">
                  <c:v>6.0091196684837929E-3</c:v>
                </c:pt>
                <c:pt idx="3">
                  <c:v>7.3362558591989644E-3</c:v>
                </c:pt>
                <c:pt idx="4">
                  <c:v>1.2800897018354459E-2</c:v>
                </c:pt>
                <c:pt idx="5">
                  <c:v>1.2878470170829668E-2</c:v>
                </c:pt>
                <c:pt idx="6">
                  <c:v>1.2926503685453204E-2</c:v>
                </c:pt>
                <c:pt idx="7">
                  <c:v>1.2926503685453204E-2</c:v>
                </c:pt>
                <c:pt idx="8">
                  <c:v>1.9442486999797878E-2</c:v>
                </c:pt>
                <c:pt idx="9">
                  <c:v>2.1550453115420663E-2</c:v>
                </c:pt>
                <c:pt idx="10">
                  <c:v>2.4898323535168194E-2</c:v>
                </c:pt>
                <c:pt idx="11">
                  <c:v>2.9316003609712257E-2</c:v>
                </c:pt>
                <c:pt idx="12">
                  <c:v>3.5337557718788298E-2</c:v>
                </c:pt>
                <c:pt idx="13">
                  <c:v>4.5986272957983215E-2</c:v>
                </c:pt>
                <c:pt idx="14">
                  <c:v>4.949900432514872E-2</c:v>
                </c:pt>
                <c:pt idx="15">
                  <c:v>5.6238020113390956E-2</c:v>
                </c:pt>
                <c:pt idx="16">
                  <c:v>6.0535330602017524E-2</c:v>
                </c:pt>
                <c:pt idx="17">
                  <c:v>6.6424258836808123E-2</c:v>
                </c:pt>
                <c:pt idx="18">
                  <c:v>6.9808621459380396E-2</c:v>
                </c:pt>
                <c:pt idx="19">
                  <c:v>7.3833994778189319E-2</c:v>
                </c:pt>
                <c:pt idx="20">
                  <c:v>7.5027574747225878E-2</c:v>
                </c:pt>
                <c:pt idx="21">
                  <c:v>0.10100466791506192</c:v>
                </c:pt>
                <c:pt idx="22">
                  <c:v>0.10225891272270037</c:v>
                </c:pt>
                <c:pt idx="23">
                  <c:v>0.1076578997834319</c:v>
                </c:pt>
                <c:pt idx="24">
                  <c:v>0.10767741324876896</c:v>
                </c:pt>
                <c:pt idx="25">
                  <c:v>0.10872352316870569</c:v>
                </c:pt>
                <c:pt idx="26">
                  <c:v>0.11652514140555914</c:v>
                </c:pt>
                <c:pt idx="27">
                  <c:v>0.11775251579272432</c:v>
                </c:pt>
                <c:pt idx="28">
                  <c:v>0.15718510522432841</c:v>
                </c:pt>
                <c:pt idx="29">
                  <c:v>0.16513161987589126</c:v>
                </c:pt>
                <c:pt idx="30">
                  <c:v>0.22998294737433611</c:v>
                </c:pt>
                <c:pt idx="31">
                  <c:v>0.26942515593875577</c:v>
                </c:pt>
                <c:pt idx="32">
                  <c:v>0.34914931741460214</c:v>
                </c:pt>
                <c:pt idx="33">
                  <c:v>0.38998177576289361</c:v>
                </c:pt>
                <c:pt idx="34">
                  <c:v>0.46949725706021961</c:v>
                </c:pt>
                <c:pt idx="35">
                  <c:v>0.50455339634106489</c:v>
                </c:pt>
                <c:pt idx="36">
                  <c:v>0.50477998383671685</c:v>
                </c:pt>
                <c:pt idx="37">
                  <c:v>0.5275575940348447</c:v>
                </c:pt>
                <c:pt idx="38">
                  <c:v>0.54278878866722668</c:v>
                </c:pt>
                <c:pt idx="39">
                  <c:v>0.55039110422350401</c:v>
                </c:pt>
                <c:pt idx="40">
                  <c:v>0.55939020913034876</c:v>
                </c:pt>
                <c:pt idx="41">
                  <c:v>0.61561836203474851</c:v>
                </c:pt>
                <c:pt idx="42">
                  <c:v>0.64088119977020475</c:v>
                </c:pt>
                <c:pt idx="43">
                  <c:v>0.66316211921312773</c:v>
                </c:pt>
                <c:pt idx="44">
                  <c:v>0.67788461213821571</c:v>
                </c:pt>
                <c:pt idx="45">
                  <c:v>0.68998846735731567</c:v>
                </c:pt>
                <c:pt idx="46">
                  <c:v>0.6960248479213208</c:v>
                </c:pt>
                <c:pt idx="47">
                  <c:v>0.69605821583649885</c:v>
                </c:pt>
                <c:pt idx="48">
                  <c:v>0.73506879689173521</c:v>
                </c:pt>
                <c:pt idx="49">
                  <c:v>0.74578932870834325</c:v>
                </c:pt>
                <c:pt idx="50">
                  <c:v>0.75016100041616429</c:v>
                </c:pt>
                <c:pt idx="51">
                  <c:v>0.78066115029727257</c:v>
                </c:pt>
                <c:pt idx="52">
                  <c:v>0.81947710123521667</c:v>
                </c:pt>
                <c:pt idx="53">
                  <c:v>0.84536914935063501</c:v>
                </c:pt>
                <c:pt idx="54">
                  <c:v>0.85246198230500192</c:v>
                </c:pt>
                <c:pt idx="55">
                  <c:v>0.8618594498428046</c:v>
                </c:pt>
                <c:pt idx="56">
                  <c:v>0.86990200086317682</c:v>
                </c:pt>
                <c:pt idx="57">
                  <c:v>0.90493833894929221</c:v>
                </c:pt>
                <c:pt idx="58">
                  <c:v>0.91007471172082854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9866-4895-BD53-FB52F025A675}"/>
            </c:ext>
          </c:extLst>
        </c:ser>
        <c:ser>
          <c:idx val="4"/>
          <c:order val="12"/>
          <c:tx>
            <c:v>Experimental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ExperimentalData!$A$2:$A$48</c:f>
              <c:numCache>
                <c:formatCode>General</c:formatCode>
                <c:ptCount val="47"/>
                <c:pt idx="0">
                  <c:v>75.4442649434571</c:v>
                </c:pt>
                <c:pt idx="1">
                  <c:v>88.368336025848095</c:v>
                </c:pt>
                <c:pt idx="2">
                  <c:v>104.523424878836</c:v>
                </c:pt>
                <c:pt idx="3">
                  <c:v>120.67851373182501</c:v>
                </c:pt>
                <c:pt idx="4">
                  <c:v>136.833602584814</c:v>
                </c:pt>
                <c:pt idx="5">
                  <c:v>154.28109854604099</c:v>
                </c:pt>
                <c:pt idx="6">
                  <c:v>173.021001615508</c:v>
                </c:pt>
                <c:pt idx="7">
                  <c:v>191.11470113085599</c:v>
                </c:pt>
                <c:pt idx="8">
                  <c:v>207.26978998384399</c:v>
                </c:pt>
                <c:pt idx="9">
                  <c:v>220.84006462035501</c:v>
                </c:pt>
                <c:pt idx="10">
                  <c:v>237.64135702746299</c:v>
                </c:pt>
                <c:pt idx="11">
                  <c:v>250.565428109854</c:v>
                </c:pt>
                <c:pt idx="12">
                  <c:v>262.19709208400599</c:v>
                </c:pt>
                <c:pt idx="13">
                  <c:v>268.65912762520099</c:v>
                </c:pt>
                <c:pt idx="14">
                  <c:v>280.29079159935299</c:v>
                </c:pt>
                <c:pt idx="15">
                  <c:v>284.81421647819002</c:v>
                </c:pt>
                <c:pt idx="16">
                  <c:v>294.50726978998301</c:v>
                </c:pt>
                <c:pt idx="17">
                  <c:v>299.03069466881999</c:v>
                </c:pt>
                <c:pt idx="18">
                  <c:v>306.138933764135</c:v>
                </c:pt>
                <c:pt idx="19">
                  <c:v>311.30856219709199</c:v>
                </c:pt>
                <c:pt idx="20">
                  <c:v>314.53957996768901</c:v>
                </c:pt>
                <c:pt idx="21">
                  <c:v>328.1098546042</c:v>
                </c:pt>
                <c:pt idx="22">
                  <c:v>343.61873990306901</c:v>
                </c:pt>
                <c:pt idx="23">
                  <c:v>360.42003231017702</c:v>
                </c:pt>
                <c:pt idx="24">
                  <c:v>374.63651050080699</c:v>
                </c:pt>
                <c:pt idx="25">
                  <c:v>390.14539579967601</c:v>
                </c:pt>
                <c:pt idx="26">
                  <c:v>410.82390953150201</c:v>
                </c:pt>
                <c:pt idx="27">
                  <c:v>437.96445880452302</c:v>
                </c:pt>
                <c:pt idx="28">
                  <c:v>460.58158319870699</c:v>
                </c:pt>
                <c:pt idx="29">
                  <c:v>483.84491114701098</c:v>
                </c:pt>
                <c:pt idx="30">
                  <c:v>514.216478190629</c:v>
                </c:pt>
                <c:pt idx="31">
                  <c:v>524.47844228094505</c:v>
                </c:pt>
                <c:pt idx="32">
                  <c:v>536.16133518775996</c:v>
                </c:pt>
                <c:pt idx="33">
                  <c:v>550.06954102920702</c:v>
                </c:pt>
                <c:pt idx="34">
                  <c:v>559.52712100139001</c:v>
                </c:pt>
                <c:pt idx="35">
                  <c:v>571.21001390820504</c:v>
                </c:pt>
                <c:pt idx="36">
                  <c:v>581.78025034770496</c:v>
                </c:pt>
                <c:pt idx="37">
                  <c:v>590.68150208623001</c:v>
                </c:pt>
                <c:pt idx="38">
                  <c:v>601.808066759388</c:v>
                </c:pt>
                <c:pt idx="39">
                  <c:v>610.15299026425498</c:v>
                </c:pt>
                <c:pt idx="40">
                  <c:v>620.72322670375502</c:v>
                </c:pt>
                <c:pt idx="41">
                  <c:v>627.39916550764895</c:v>
                </c:pt>
                <c:pt idx="42">
                  <c:v>642.97635605006894</c:v>
                </c:pt>
                <c:pt idx="43">
                  <c:v>654.10292072322602</c:v>
                </c:pt>
                <c:pt idx="44">
                  <c:v>669.68011126564602</c:v>
                </c:pt>
              </c:numCache>
            </c:numRef>
          </c:xVal>
          <c:yVal>
            <c:numRef>
              <c:f>ExperimentalData!$B$2:$B$48</c:f>
              <c:numCache>
                <c:formatCode>General</c:formatCode>
                <c:ptCount val="47"/>
                <c:pt idx="0">
                  <c:v>3.4602076124568199E-3</c:v>
                </c:pt>
                <c:pt idx="1">
                  <c:v>6.2283737024222295E-3</c:v>
                </c:pt>
                <c:pt idx="2">
                  <c:v>7.6124567474049297E-3</c:v>
                </c:pt>
                <c:pt idx="3">
                  <c:v>1.1764705882353E-2</c:v>
                </c:pt>
                <c:pt idx="4">
                  <c:v>1.7301038062283801E-2</c:v>
                </c:pt>
                <c:pt idx="5">
                  <c:v>2.42214532871972E-2</c:v>
                </c:pt>
                <c:pt idx="6">
                  <c:v>3.5294117647058899E-2</c:v>
                </c:pt>
                <c:pt idx="7">
                  <c:v>4.9134948096885803E-2</c:v>
                </c:pt>
                <c:pt idx="8">
                  <c:v>6.2975778546712796E-2</c:v>
                </c:pt>
                <c:pt idx="9">
                  <c:v>7.5432525951557E-2</c:v>
                </c:pt>
                <c:pt idx="10">
                  <c:v>9.4809688581314902E-2</c:v>
                </c:pt>
                <c:pt idx="11">
                  <c:v>0.10865051903114101</c:v>
                </c:pt>
                <c:pt idx="12">
                  <c:v>0.123875432525951</c:v>
                </c:pt>
                <c:pt idx="13">
                  <c:v>0.14878892733564</c:v>
                </c:pt>
                <c:pt idx="14">
                  <c:v>0.166782006920415</c:v>
                </c:pt>
                <c:pt idx="15">
                  <c:v>0.19584775086505102</c:v>
                </c:pt>
                <c:pt idx="16">
                  <c:v>0.21937716262975701</c:v>
                </c:pt>
                <c:pt idx="17">
                  <c:v>0.25536332179930799</c:v>
                </c:pt>
                <c:pt idx="18">
                  <c:v>0.28719723183390899</c:v>
                </c:pt>
                <c:pt idx="19">
                  <c:v>0.319031141868512</c:v>
                </c:pt>
                <c:pt idx="20">
                  <c:v>0.37301038062283703</c:v>
                </c:pt>
                <c:pt idx="21">
                  <c:v>0.41730103806228303</c:v>
                </c:pt>
                <c:pt idx="22">
                  <c:v>0.45467128027681603</c:v>
                </c:pt>
                <c:pt idx="23">
                  <c:v>0.48373702422145298</c:v>
                </c:pt>
                <c:pt idx="24">
                  <c:v>0.50449826989619295</c:v>
                </c:pt>
                <c:pt idx="25">
                  <c:v>0.53217993079584702</c:v>
                </c:pt>
                <c:pt idx="26">
                  <c:v>0.56539792387543197</c:v>
                </c:pt>
                <c:pt idx="27">
                  <c:v>0.60553633217993008</c:v>
                </c:pt>
                <c:pt idx="28">
                  <c:v>0.64290657439446308</c:v>
                </c:pt>
                <c:pt idx="29">
                  <c:v>0.67474048442906498</c:v>
                </c:pt>
                <c:pt idx="30">
                  <c:v>0.70795847750864993</c:v>
                </c:pt>
                <c:pt idx="31">
                  <c:v>0.70971428571428508</c:v>
                </c:pt>
                <c:pt idx="32">
                  <c:v>0.73485714285714299</c:v>
                </c:pt>
                <c:pt idx="33">
                  <c:v>0.753142857142857</c:v>
                </c:pt>
                <c:pt idx="34">
                  <c:v>0.76457142857142801</c:v>
                </c:pt>
                <c:pt idx="35">
                  <c:v>0.78514285714285703</c:v>
                </c:pt>
                <c:pt idx="36">
                  <c:v>0.79657142857142804</c:v>
                </c:pt>
                <c:pt idx="37">
                  <c:v>0.80342857142857094</c:v>
                </c:pt>
                <c:pt idx="38">
                  <c:v>0.82857142857142807</c:v>
                </c:pt>
                <c:pt idx="39">
                  <c:v>0.83314285714285707</c:v>
                </c:pt>
                <c:pt idx="40">
                  <c:v>0.84685714285714198</c:v>
                </c:pt>
                <c:pt idx="41">
                  <c:v>0.8628571428571421</c:v>
                </c:pt>
                <c:pt idx="42">
                  <c:v>0.872</c:v>
                </c:pt>
                <c:pt idx="43">
                  <c:v>0.88571428571428501</c:v>
                </c:pt>
                <c:pt idx="44">
                  <c:v>0.90628571428571403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9866-4895-BD53-FB52F025A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642784"/>
        <c:axId val="1475644032"/>
      </c:scatterChart>
      <c:valAx>
        <c:axId val="1475642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Boiling Point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644032"/>
        <c:crosses val="autoZero"/>
        <c:crossBetween val="midCat"/>
      </c:valAx>
      <c:valAx>
        <c:axId val="147564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mass fraction %</a:t>
                </a:r>
              </a:p>
            </c:rich>
          </c:tx>
          <c:layout>
            <c:manualLayout>
              <c:xMode val="edge"/>
              <c:yMode val="edge"/>
              <c:x val="0"/>
              <c:y val="0.229953899248767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642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 sz="1600" b="0" i="0" baseline="0">
                <a:effectLst/>
              </a:rPr>
              <a:t>Καμπύλη </a:t>
            </a:r>
            <a:r>
              <a:rPr lang="en-US" sz="1600" b="0" i="0" baseline="0">
                <a:effectLst/>
              </a:rPr>
              <a:t>TBP </a:t>
            </a:r>
            <a:r>
              <a:rPr lang="el-GR" sz="1600" b="0" i="0" baseline="0">
                <a:effectLst/>
              </a:rPr>
              <a:t>για το αναβαθμισμένο</a:t>
            </a:r>
          </a:p>
        </c:rich>
      </c:tx>
      <c:layout>
        <c:manualLayout>
          <c:xMode val="edge"/>
          <c:yMode val="edge"/>
          <c:x val="0.24820555325321178"/>
          <c:y val="3.2080205565915669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4"/>
          <c:order val="0"/>
          <c:marker>
            <c:symbol val="none"/>
          </c:marker>
          <c:xVal>
            <c:numRef>
              <c:f>ExperimentalData!$J$2:$J$3</c:f>
              <c:numCache>
                <c:formatCode>General</c:formatCode>
                <c:ptCount val="2"/>
                <c:pt idx="0">
                  <c:v>32</c:v>
                </c:pt>
                <c:pt idx="1">
                  <c:v>32</c:v>
                </c:pt>
              </c:numCache>
            </c:numRef>
          </c:xVal>
          <c:yVal>
            <c:numRef>
              <c:f>ExperimentalData!$K$2:$K$3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449A-4801-9F6E-EBAFBD0BF4CF}"/>
            </c:ext>
          </c:extLst>
        </c:ser>
        <c:ser>
          <c:idx val="6"/>
          <c:order val="1"/>
          <c:marker>
            <c:symbol val="none"/>
          </c:marker>
          <c:xVal>
            <c:numRef>
              <c:f>ExperimentalData!$J$4:$J$5</c:f>
              <c:numCache>
                <c:formatCode>General</c:formatCode>
                <c:ptCount val="2"/>
                <c:pt idx="0">
                  <c:v>88</c:v>
                </c:pt>
                <c:pt idx="1">
                  <c:v>88</c:v>
                </c:pt>
              </c:numCache>
            </c:numRef>
          </c:xVal>
          <c:yVal>
            <c:numRef>
              <c:f>ExperimentalData!$K$4:$K$5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449A-4801-9F6E-EBAFBD0BF4CF}"/>
            </c:ext>
          </c:extLst>
        </c:ser>
        <c:ser>
          <c:idx val="7"/>
          <c:order val="2"/>
          <c:marker>
            <c:symbol val="none"/>
          </c:marker>
          <c:xVal>
            <c:numRef>
              <c:f>ExperimentalData!$J$6:$J$7</c:f>
              <c:numCache>
                <c:formatCode>General</c:formatCode>
                <c:ptCount val="2"/>
                <c:pt idx="0">
                  <c:v>193</c:v>
                </c:pt>
                <c:pt idx="1">
                  <c:v>193</c:v>
                </c:pt>
              </c:numCache>
            </c:numRef>
          </c:xVal>
          <c:yVal>
            <c:numRef>
              <c:f>ExperimentalData!$K$6:$K$7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449A-4801-9F6E-EBAFBD0BF4CF}"/>
            </c:ext>
          </c:extLst>
        </c:ser>
        <c:ser>
          <c:idx val="8"/>
          <c:order val="3"/>
          <c:marker>
            <c:symbol val="none"/>
          </c:marker>
          <c:xVal>
            <c:numRef>
              <c:f>ExperimentalData!$J$8:$J$9</c:f>
              <c:numCache>
                <c:formatCode>General</c:formatCode>
                <c:ptCount val="2"/>
                <c:pt idx="0">
                  <c:v>271</c:v>
                </c:pt>
                <c:pt idx="1">
                  <c:v>271</c:v>
                </c:pt>
              </c:numCache>
            </c:numRef>
          </c:xVal>
          <c:yVal>
            <c:numRef>
              <c:f>ExperimentalData!$K$8:$K$9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449A-4801-9F6E-EBAFBD0BF4CF}"/>
            </c:ext>
          </c:extLst>
        </c:ser>
        <c:ser>
          <c:idx val="9"/>
          <c:order val="4"/>
          <c:marker>
            <c:symbol val="none"/>
          </c:marker>
          <c:xVal>
            <c:numRef>
              <c:f>ExperimentalData!$J$10:$J$11</c:f>
              <c:numCache>
                <c:formatCode>General</c:formatCode>
                <c:ptCount val="2"/>
                <c:pt idx="0">
                  <c:v>321</c:v>
                </c:pt>
                <c:pt idx="1">
                  <c:v>321</c:v>
                </c:pt>
              </c:numCache>
            </c:numRef>
          </c:xVal>
          <c:yVal>
            <c:numRef>
              <c:f>ExperimentalData!$K$10:$K$11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449A-4801-9F6E-EBAFBD0BF4CF}"/>
            </c:ext>
          </c:extLst>
        </c:ser>
        <c:ser>
          <c:idx val="10"/>
          <c:order val="5"/>
          <c:marker>
            <c:symbol val="none"/>
          </c:marker>
          <c:xVal>
            <c:numRef>
              <c:f>ExperimentalData!$J$12:$J$13</c:f>
              <c:numCache>
                <c:formatCode>General</c:formatCode>
                <c:ptCount val="2"/>
                <c:pt idx="0">
                  <c:v>425</c:v>
                </c:pt>
                <c:pt idx="1">
                  <c:v>425</c:v>
                </c:pt>
              </c:numCache>
            </c:numRef>
          </c:xVal>
          <c:yVal>
            <c:numRef>
              <c:f>ExperimentalData!$K$12:$K$13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449A-4801-9F6E-EBAFBD0BF4CF}"/>
            </c:ext>
          </c:extLst>
        </c:ser>
        <c:ser>
          <c:idx val="11"/>
          <c:order val="6"/>
          <c:marker>
            <c:symbol val="none"/>
          </c:marker>
          <c:xVal>
            <c:numRef>
              <c:f>ExperimentalData!$J$14:$J$15</c:f>
              <c:numCache>
                <c:formatCode>General</c:formatCode>
                <c:ptCount val="2"/>
                <c:pt idx="0">
                  <c:v>510</c:v>
                </c:pt>
                <c:pt idx="1">
                  <c:v>510</c:v>
                </c:pt>
              </c:numCache>
            </c:numRef>
          </c:xVal>
          <c:yVal>
            <c:numRef>
              <c:f>ExperimentalData!$K$14:$K$15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449A-4801-9F6E-EBAFBD0BF4CF}"/>
            </c:ext>
          </c:extLst>
        </c:ser>
        <c:ser>
          <c:idx val="12"/>
          <c:order val="7"/>
          <c:marker>
            <c:symbol val="none"/>
          </c:marker>
          <c:xVal>
            <c:numRef>
              <c:f>ExperimentalData!$J$16:$J$17</c:f>
              <c:numCache>
                <c:formatCode>General</c:formatCode>
                <c:ptCount val="2"/>
                <c:pt idx="0">
                  <c:v>564</c:v>
                </c:pt>
                <c:pt idx="1">
                  <c:v>564</c:v>
                </c:pt>
              </c:numCache>
            </c:numRef>
          </c:xVal>
          <c:yVal>
            <c:numRef>
              <c:f>ExperimentalData!$K$16:$K$17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449A-4801-9F6E-EBAFBD0BF4CF}"/>
            </c:ext>
          </c:extLst>
        </c:ser>
        <c:ser>
          <c:idx val="1"/>
          <c:order val="8"/>
          <c:tx>
            <c:v>SQP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Upgaded!$B$2:$BV$2</c:f>
              <c:numCache>
                <c:formatCode>General</c:formatCode>
                <c:ptCount val="73"/>
                <c:pt idx="0">
                  <c:v>58</c:v>
                </c:pt>
                <c:pt idx="1">
                  <c:v>71.8</c:v>
                </c:pt>
                <c:pt idx="2">
                  <c:v>111</c:v>
                </c:pt>
                <c:pt idx="3">
                  <c:v>118</c:v>
                </c:pt>
                <c:pt idx="4">
                  <c:v>136</c:v>
                </c:pt>
                <c:pt idx="5">
                  <c:v>145</c:v>
                </c:pt>
                <c:pt idx="6">
                  <c:v>152</c:v>
                </c:pt>
                <c:pt idx="7">
                  <c:v>164.2</c:v>
                </c:pt>
                <c:pt idx="8">
                  <c:v>172</c:v>
                </c:pt>
                <c:pt idx="9">
                  <c:v>178.2</c:v>
                </c:pt>
                <c:pt idx="10">
                  <c:v>181.7</c:v>
                </c:pt>
                <c:pt idx="11">
                  <c:v>185</c:v>
                </c:pt>
                <c:pt idx="12">
                  <c:v>220</c:v>
                </c:pt>
                <c:pt idx="13">
                  <c:v>252</c:v>
                </c:pt>
                <c:pt idx="14">
                  <c:v>270</c:v>
                </c:pt>
                <c:pt idx="15">
                  <c:v>302</c:v>
                </c:pt>
                <c:pt idx="16">
                  <c:v>343</c:v>
                </c:pt>
                <c:pt idx="17">
                  <c:v>373.68099999999998</c:v>
                </c:pt>
                <c:pt idx="18">
                  <c:v>401</c:v>
                </c:pt>
                <c:pt idx="19">
                  <c:v>430</c:v>
                </c:pt>
                <c:pt idx="20">
                  <c:v>440</c:v>
                </c:pt>
                <c:pt idx="21">
                  <c:v>466</c:v>
                </c:pt>
                <c:pt idx="22">
                  <c:v>497</c:v>
                </c:pt>
                <c:pt idx="23">
                  <c:v>522</c:v>
                </c:pt>
                <c:pt idx="24">
                  <c:v>525</c:v>
                </c:pt>
                <c:pt idx="25">
                  <c:v>575</c:v>
                </c:pt>
                <c:pt idx="26">
                  <c:v>608</c:v>
                </c:pt>
                <c:pt idx="27">
                  <c:v>627</c:v>
                </c:pt>
                <c:pt idx="28">
                  <c:v>659</c:v>
                </c:pt>
                <c:pt idx="29">
                  <c:v>660</c:v>
                </c:pt>
              </c:numCache>
            </c:numRef>
          </c:xVal>
          <c:yVal>
            <c:numRef>
              <c:f>SQP!$B$27:$BG$27</c:f>
              <c:numCache>
                <c:formatCode>General</c:formatCode>
                <c:ptCount val="58"/>
                <c:pt idx="0">
                  <c:v>2.6501334797836958E-2</c:v>
                </c:pt>
                <c:pt idx="1">
                  <c:v>5.299891733364178E-2</c:v>
                </c:pt>
                <c:pt idx="2">
                  <c:v>7.3472018853052906E-2</c:v>
                </c:pt>
                <c:pt idx="3">
                  <c:v>8.1398711251379124E-2</c:v>
                </c:pt>
                <c:pt idx="4">
                  <c:v>0.1011892819652645</c:v>
                </c:pt>
                <c:pt idx="5">
                  <c:v>0.11999932943270129</c:v>
                </c:pt>
                <c:pt idx="6">
                  <c:v>0.13670675845544178</c:v>
                </c:pt>
                <c:pt idx="7">
                  <c:v>0.15361374186110149</c:v>
                </c:pt>
                <c:pt idx="8">
                  <c:v>0.17117551862560884</c:v>
                </c:pt>
                <c:pt idx="9">
                  <c:v>0.18760926021725843</c:v>
                </c:pt>
                <c:pt idx="10">
                  <c:v>0.20061033619172805</c:v>
                </c:pt>
                <c:pt idx="11">
                  <c:v>0.20826202580477754</c:v>
                </c:pt>
                <c:pt idx="12">
                  <c:v>0.24999641572716441</c:v>
                </c:pt>
                <c:pt idx="13">
                  <c:v>0.34832704594850705</c:v>
                </c:pt>
                <c:pt idx="14">
                  <c:v>0.44652670412603213</c:v>
                </c:pt>
                <c:pt idx="15">
                  <c:v>0.63000037776338358</c:v>
                </c:pt>
                <c:pt idx="16">
                  <c:v>0.68999841596548384</c:v>
                </c:pt>
                <c:pt idx="17">
                  <c:v>0.73999925432348068</c:v>
                </c:pt>
                <c:pt idx="18">
                  <c:v>0.83884319825109688</c:v>
                </c:pt>
                <c:pt idx="19">
                  <c:v>0.83884319825109688</c:v>
                </c:pt>
                <c:pt idx="20">
                  <c:v>0.83884319825109688</c:v>
                </c:pt>
                <c:pt idx="21">
                  <c:v>0.83942068576847351</c:v>
                </c:pt>
                <c:pt idx="22">
                  <c:v>0.83999840265059733</c:v>
                </c:pt>
                <c:pt idx="23">
                  <c:v>0.855010651327194</c:v>
                </c:pt>
                <c:pt idx="24">
                  <c:v>0.87000143263102203</c:v>
                </c:pt>
                <c:pt idx="25">
                  <c:v>0.87999762852086705</c:v>
                </c:pt>
                <c:pt idx="26">
                  <c:v>0.88934025146564721</c:v>
                </c:pt>
                <c:pt idx="27">
                  <c:v>0.90000000000000024</c:v>
                </c:pt>
                <c:pt idx="28">
                  <c:v>0.90000000000000024</c:v>
                </c:pt>
                <c:pt idx="29">
                  <c:v>0.90000000000000024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49A-4801-9F6E-EBAFBD0BF4CF}"/>
            </c:ext>
          </c:extLst>
        </c:ser>
        <c:ser>
          <c:idx val="0"/>
          <c:order val="9"/>
          <c:tx>
            <c:v>Least Squares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Upgaded!$B$2:$AI$2</c:f>
              <c:numCache>
                <c:formatCode>General</c:formatCode>
                <c:ptCount val="34"/>
                <c:pt idx="0">
                  <c:v>58</c:v>
                </c:pt>
                <c:pt idx="1">
                  <c:v>71.8</c:v>
                </c:pt>
                <c:pt idx="2">
                  <c:v>111</c:v>
                </c:pt>
                <c:pt idx="3">
                  <c:v>118</c:v>
                </c:pt>
                <c:pt idx="4">
                  <c:v>136</c:v>
                </c:pt>
                <c:pt idx="5">
                  <c:v>145</c:v>
                </c:pt>
                <c:pt idx="6">
                  <c:v>152</c:v>
                </c:pt>
                <c:pt idx="7">
                  <c:v>164.2</c:v>
                </c:pt>
                <c:pt idx="8">
                  <c:v>172</c:v>
                </c:pt>
                <c:pt idx="9">
                  <c:v>178.2</c:v>
                </c:pt>
                <c:pt idx="10">
                  <c:v>181.7</c:v>
                </c:pt>
                <c:pt idx="11">
                  <c:v>185</c:v>
                </c:pt>
                <c:pt idx="12">
                  <c:v>220</c:v>
                </c:pt>
                <c:pt idx="13">
                  <c:v>252</c:v>
                </c:pt>
                <c:pt idx="14">
                  <c:v>270</c:v>
                </c:pt>
                <c:pt idx="15">
                  <c:v>302</c:v>
                </c:pt>
                <c:pt idx="16">
                  <c:v>343</c:v>
                </c:pt>
                <c:pt idx="17">
                  <c:v>373.68099999999998</c:v>
                </c:pt>
                <c:pt idx="18">
                  <c:v>401</c:v>
                </c:pt>
                <c:pt idx="19">
                  <c:v>430</c:v>
                </c:pt>
                <c:pt idx="20">
                  <c:v>440</c:v>
                </c:pt>
                <c:pt idx="21">
                  <c:v>466</c:v>
                </c:pt>
                <c:pt idx="22">
                  <c:v>497</c:v>
                </c:pt>
                <c:pt idx="23">
                  <c:v>522</c:v>
                </c:pt>
                <c:pt idx="24">
                  <c:v>525</c:v>
                </c:pt>
                <c:pt idx="25">
                  <c:v>575</c:v>
                </c:pt>
                <c:pt idx="26">
                  <c:v>608</c:v>
                </c:pt>
                <c:pt idx="27">
                  <c:v>627</c:v>
                </c:pt>
                <c:pt idx="28">
                  <c:v>659</c:v>
                </c:pt>
                <c:pt idx="29">
                  <c:v>660</c:v>
                </c:pt>
              </c:numCache>
            </c:numRef>
          </c:xVal>
          <c:yVal>
            <c:numRef>
              <c:f>LEASTSQUARES!$B$27:$AD$27</c:f>
              <c:numCache>
                <c:formatCode>General</c:formatCode>
                <c:ptCount val="29"/>
                <c:pt idx="0">
                  <c:v>2.7132683933362645E-2</c:v>
                </c:pt>
                <c:pt idx="1">
                  <c:v>5.3281391965387864E-2</c:v>
                </c:pt>
                <c:pt idx="2">
                  <c:v>7.2387903374315429E-2</c:v>
                </c:pt>
                <c:pt idx="3">
                  <c:v>8.0975308554326789E-2</c:v>
                </c:pt>
                <c:pt idx="4">
                  <c:v>0.10005122219828742</c:v>
                </c:pt>
                <c:pt idx="5">
                  <c:v>0.11985965428234589</c:v>
                </c:pt>
                <c:pt idx="6">
                  <c:v>0.13790856489213013</c:v>
                </c:pt>
                <c:pt idx="7">
                  <c:v>0.15478732290220501</c:v>
                </c:pt>
                <c:pt idx="8">
                  <c:v>0.16807876758394913</c:v>
                </c:pt>
                <c:pt idx="9">
                  <c:v>0.18654000474238661</c:v>
                </c:pt>
                <c:pt idx="10">
                  <c:v>0.20014789359445434</c:v>
                </c:pt>
                <c:pt idx="11">
                  <c:v>0.20787842641995496</c:v>
                </c:pt>
                <c:pt idx="12">
                  <c:v>0.25075599385941344</c:v>
                </c:pt>
                <c:pt idx="13">
                  <c:v>0.34995044037141143</c:v>
                </c:pt>
                <c:pt idx="14">
                  <c:v>0.44638028202213442</c:v>
                </c:pt>
                <c:pt idx="15">
                  <c:v>0.62892202353061133</c:v>
                </c:pt>
                <c:pt idx="16">
                  <c:v>0.69037377002691702</c:v>
                </c:pt>
                <c:pt idx="17">
                  <c:v>0.74304890341558161</c:v>
                </c:pt>
                <c:pt idx="18">
                  <c:v>0.83799125659188778</c:v>
                </c:pt>
                <c:pt idx="19">
                  <c:v>0.83799125659188778</c:v>
                </c:pt>
                <c:pt idx="20">
                  <c:v>0.83799125659188778</c:v>
                </c:pt>
                <c:pt idx="21">
                  <c:v>0.83931508652811171</c:v>
                </c:pt>
                <c:pt idx="22">
                  <c:v>0.84072431427404237</c:v>
                </c:pt>
                <c:pt idx="23">
                  <c:v>0.85499408011307121</c:v>
                </c:pt>
                <c:pt idx="24">
                  <c:v>0.86935726313917316</c:v>
                </c:pt>
                <c:pt idx="25">
                  <c:v>0.88060159963483453</c:v>
                </c:pt>
                <c:pt idx="26">
                  <c:v>0.89456834833793508</c:v>
                </c:pt>
                <c:pt idx="27">
                  <c:v>0.89975817198097019</c:v>
                </c:pt>
                <c:pt idx="28">
                  <c:v>0.90394274421834719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49A-4801-9F6E-EBAFBD0BF4CF}"/>
            </c:ext>
          </c:extLst>
        </c:ser>
        <c:ser>
          <c:idx val="2"/>
          <c:order val="10"/>
          <c:tx>
            <c:v>PSO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Upgaded!$B$2:$AH$2</c:f>
              <c:numCache>
                <c:formatCode>General</c:formatCode>
                <c:ptCount val="33"/>
                <c:pt idx="0">
                  <c:v>58</c:v>
                </c:pt>
                <c:pt idx="1">
                  <c:v>71.8</c:v>
                </c:pt>
                <c:pt idx="2">
                  <c:v>111</c:v>
                </c:pt>
                <c:pt idx="3">
                  <c:v>118</c:v>
                </c:pt>
                <c:pt idx="4">
                  <c:v>136</c:v>
                </c:pt>
                <c:pt idx="5">
                  <c:v>145</c:v>
                </c:pt>
                <c:pt idx="6">
                  <c:v>152</c:v>
                </c:pt>
                <c:pt idx="7">
                  <c:v>164.2</c:v>
                </c:pt>
                <c:pt idx="8">
                  <c:v>172</c:v>
                </c:pt>
                <c:pt idx="9">
                  <c:v>178.2</c:v>
                </c:pt>
                <c:pt idx="10">
                  <c:v>181.7</c:v>
                </c:pt>
                <c:pt idx="11">
                  <c:v>185</c:v>
                </c:pt>
                <c:pt idx="12">
                  <c:v>220</c:v>
                </c:pt>
                <c:pt idx="13">
                  <c:v>252</c:v>
                </c:pt>
                <c:pt idx="14">
                  <c:v>270</c:v>
                </c:pt>
                <c:pt idx="15">
                  <c:v>302</c:v>
                </c:pt>
                <c:pt idx="16">
                  <c:v>343</c:v>
                </c:pt>
                <c:pt idx="17">
                  <c:v>373.68099999999998</c:v>
                </c:pt>
                <c:pt idx="18">
                  <c:v>401</c:v>
                </c:pt>
                <c:pt idx="19">
                  <c:v>430</c:v>
                </c:pt>
                <c:pt idx="20">
                  <c:v>440</c:v>
                </c:pt>
                <c:pt idx="21">
                  <c:v>466</c:v>
                </c:pt>
                <c:pt idx="22">
                  <c:v>497</c:v>
                </c:pt>
                <c:pt idx="23">
                  <c:v>522</c:v>
                </c:pt>
                <c:pt idx="24">
                  <c:v>525</c:v>
                </c:pt>
                <c:pt idx="25">
                  <c:v>575</c:v>
                </c:pt>
                <c:pt idx="26">
                  <c:v>608</c:v>
                </c:pt>
                <c:pt idx="27">
                  <c:v>627</c:v>
                </c:pt>
                <c:pt idx="28">
                  <c:v>659</c:v>
                </c:pt>
                <c:pt idx="29">
                  <c:v>660</c:v>
                </c:pt>
              </c:numCache>
            </c:numRef>
          </c:xVal>
          <c:yVal>
            <c:numRef>
              <c:f>PSO!$B$27:$AH$27</c:f>
              <c:numCache>
                <c:formatCode>General</c:formatCode>
                <c:ptCount val="33"/>
                <c:pt idx="0">
                  <c:v>1.4761660596894028E-2</c:v>
                </c:pt>
                <c:pt idx="1">
                  <c:v>5.2520192102151982E-2</c:v>
                </c:pt>
                <c:pt idx="2">
                  <c:v>9.3862525885459402E-2</c:v>
                </c:pt>
                <c:pt idx="3">
                  <c:v>0.10601040348180855</c:v>
                </c:pt>
                <c:pt idx="4">
                  <c:v>0.11849937115260588</c:v>
                </c:pt>
                <c:pt idx="5">
                  <c:v>0.12010522032671235</c:v>
                </c:pt>
                <c:pt idx="6">
                  <c:v>0.12044576592971373</c:v>
                </c:pt>
                <c:pt idx="7">
                  <c:v>0.16362184912923072</c:v>
                </c:pt>
                <c:pt idx="8">
                  <c:v>0.1931285746807884</c:v>
                </c:pt>
                <c:pt idx="9">
                  <c:v>0.19495529514676188</c:v>
                </c:pt>
                <c:pt idx="10">
                  <c:v>0.20292216552867615</c:v>
                </c:pt>
                <c:pt idx="11">
                  <c:v>0.20869898243694554</c:v>
                </c:pt>
                <c:pt idx="12">
                  <c:v>0.24970849214542704</c:v>
                </c:pt>
                <c:pt idx="13">
                  <c:v>0.42785385615621407</c:v>
                </c:pt>
                <c:pt idx="14">
                  <c:v>0.44667266814589873</c:v>
                </c:pt>
                <c:pt idx="15">
                  <c:v>0.63041748362966421</c:v>
                </c:pt>
                <c:pt idx="16">
                  <c:v>0.68961711667363657</c:v>
                </c:pt>
                <c:pt idx="17">
                  <c:v>0.74461618936727847</c:v>
                </c:pt>
                <c:pt idx="18">
                  <c:v>0.83713828580709371</c:v>
                </c:pt>
                <c:pt idx="19">
                  <c:v>0.83742673978609605</c:v>
                </c:pt>
                <c:pt idx="20">
                  <c:v>0.83742673978609605</c:v>
                </c:pt>
                <c:pt idx="21">
                  <c:v>0.83742673978609605</c:v>
                </c:pt>
                <c:pt idx="22">
                  <c:v>0.84075530111184382</c:v>
                </c:pt>
                <c:pt idx="23">
                  <c:v>0.86885322071965443</c:v>
                </c:pt>
                <c:pt idx="24">
                  <c:v>0.87031576647954834</c:v>
                </c:pt>
                <c:pt idx="25">
                  <c:v>0.87875643836289119</c:v>
                </c:pt>
                <c:pt idx="26">
                  <c:v>0.8795460919823509</c:v>
                </c:pt>
                <c:pt idx="27">
                  <c:v>0.89998975283126825</c:v>
                </c:pt>
                <c:pt idx="28">
                  <c:v>0.90308720219906125</c:v>
                </c:pt>
                <c:pt idx="29">
                  <c:v>0.9105674389341043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49A-4801-9F6E-EBAFBD0BF4CF}"/>
            </c:ext>
          </c:extLst>
        </c:ser>
        <c:ser>
          <c:idx val="3"/>
          <c:order val="11"/>
          <c:tx>
            <c:v>Experimental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ExperimentalData!$E$2:$E$36</c:f>
              <c:numCache>
                <c:formatCode>General</c:formatCode>
                <c:ptCount val="35"/>
                <c:pt idx="0">
                  <c:v>91.111111109999996</c:v>
                </c:pt>
                <c:pt idx="1">
                  <c:v>100</c:v>
                </c:pt>
                <c:pt idx="2">
                  <c:v>114.44444439999999</c:v>
                </c:pt>
                <c:pt idx="3">
                  <c:v>133.33333329999999</c:v>
                </c:pt>
                <c:pt idx="4">
                  <c:v>151.11111109999999</c:v>
                </c:pt>
                <c:pt idx="5">
                  <c:v>172.2222222</c:v>
                </c:pt>
                <c:pt idx="6">
                  <c:v>187.7777778</c:v>
                </c:pt>
                <c:pt idx="7">
                  <c:v>205.55555559999999</c:v>
                </c:pt>
                <c:pt idx="8">
                  <c:v>218.88888890000001</c:v>
                </c:pt>
                <c:pt idx="9">
                  <c:v>232.2222222</c:v>
                </c:pt>
                <c:pt idx="10">
                  <c:v>242.2222222</c:v>
                </c:pt>
                <c:pt idx="11">
                  <c:v>262.22222219999998</c:v>
                </c:pt>
                <c:pt idx="12">
                  <c:v>270</c:v>
                </c:pt>
                <c:pt idx="13">
                  <c:v>276.66666670000001</c:v>
                </c:pt>
                <c:pt idx="14">
                  <c:v>284.44444440000001</c:v>
                </c:pt>
                <c:pt idx="15">
                  <c:v>285.55555559999999</c:v>
                </c:pt>
                <c:pt idx="16">
                  <c:v>292.22222219999998</c:v>
                </c:pt>
                <c:pt idx="17">
                  <c:v>296.66666670000001</c:v>
                </c:pt>
                <c:pt idx="18">
                  <c:v>300</c:v>
                </c:pt>
                <c:pt idx="19">
                  <c:v>302.22222219999998</c:v>
                </c:pt>
                <c:pt idx="20">
                  <c:v>321.11111110000002</c:v>
                </c:pt>
                <c:pt idx="21">
                  <c:v>344.44444440000001</c:v>
                </c:pt>
                <c:pt idx="22">
                  <c:v>373.33333329999999</c:v>
                </c:pt>
                <c:pt idx="23">
                  <c:v>411.11111110000002</c:v>
                </c:pt>
                <c:pt idx="24">
                  <c:v>456.66666670000001</c:v>
                </c:pt>
                <c:pt idx="25">
                  <c:v>510</c:v>
                </c:pt>
                <c:pt idx="26">
                  <c:v>556.66666669999995</c:v>
                </c:pt>
                <c:pt idx="27">
                  <c:v>611.11111110000002</c:v>
                </c:pt>
                <c:pt idx="28">
                  <c:v>643.33333330000005</c:v>
                </c:pt>
                <c:pt idx="29">
                  <c:v>680</c:v>
                </c:pt>
              </c:numCache>
            </c:numRef>
          </c:xVal>
          <c:yVal>
            <c:numRef>
              <c:f>ExperimentalData!$G$2:$G$36</c:f>
              <c:numCache>
                <c:formatCode>General</c:formatCode>
                <c:ptCount val="35"/>
                <c:pt idx="0">
                  <c:v>1.2413793099999999E-2</c:v>
                </c:pt>
                <c:pt idx="1">
                  <c:v>5.3793103450000004E-2</c:v>
                </c:pt>
                <c:pt idx="2">
                  <c:v>9.5172413789999993E-2</c:v>
                </c:pt>
                <c:pt idx="3">
                  <c:v>0.11172413790000001</c:v>
                </c:pt>
                <c:pt idx="4">
                  <c:v>0.12551724139999998</c:v>
                </c:pt>
                <c:pt idx="5">
                  <c:v>0.13103448279999999</c:v>
                </c:pt>
                <c:pt idx="6">
                  <c:v>0.1448275862</c:v>
                </c:pt>
                <c:pt idx="7">
                  <c:v>0.1613793103</c:v>
                </c:pt>
                <c:pt idx="8">
                  <c:v>0.1862068966</c:v>
                </c:pt>
                <c:pt idx="9">
                  <c:v>0.21103448279999998</c:v>
                </c:pt>
                <c:pt idx="10">
                  <c:v>0.24137931030000001</c:v>
                </c:pt>
                <c:pt idx="11">
                  <c:v>0.28275862069999996</c:v>
                </c:pt>
                <c:pt idx="12">
                  <c:v>0.33793103449999995</c:v>
                </c:pt>
                <c:pt idx="13">
                  <c:v>0.39862068970000003</c:v>
                </c:pt>
                <c:pt idx="14">
                  <c:v>0.43724137929999995</c:v>
                </c:pt>
                <c:pt idx="15">
                  <c:v>0.47310344830000001</c:v>
                </c:pt>
                <c:pt idx="16">
                  <c:v>0.51448275860000003</c:v>
                </c:pt>
                <c:pt idx="17">
                  <c:v>0.54758620690000004</c:v>
                </c:pt>
                <c:pt idx="18">
                  <c:v>0.58896551720000001</c:v>
                </c:pt>
                <c:pt idx="19">
                  <c:v>0.61931034480000002</c:v>
                </c:pt>
                <c:pt idx="20">
                  <c:v>0.64965517239999993</c:v>
                </c:pt>
                <c:pt idx="21">
                  <c:v>0.69103448279999991</c:v>
                </c:pt>
                <c:pt idx="22">
                  <c:v>0.74068965520000007</c:v>
                </c:pt>
                <c:pt idx="23">
                  <c:v>0.79034482760000002</c:v>
                </c:pt>
                <c:pt idx="24">
                  <c:v>0.82344827589999992</c:v>
                </c:pt>
                <c:pt idx="25">
                  <c:v>0.85103448279999994</c:v>
                </c:pt>
                <c:pt idx="26">
                  <c:v>0.87862068969999996</c:v>
                </c:pt>
                <c:pt idx="27">
                  <c:v>0.89517241380000001</c:v>
                </c:pt>
                <c:pt idx="28">
                  <c:v>0.90620689659999998</c:v>
                </c:pt>
                <c:pt idx="29">
                  <c:v>0.90896551720000007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49A-4801-9F6E-EBAFBD0BF4CF}"/>
            </c:ext>
          </c:extLst>
        </c:ser>
        <c:ser>
          <c:idx val="5"/>
          <c:order val="12"/>
          <c:tx>
            <c:v>Firefly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Upgaded!$B$2:$AI$2</c:f>
              <c:numCache>
                <c:formatCode>General</c:formatCode>
                <c:ptCount val="34"/>
                <c:pt idx="0">
                  <c:v>58</c:v>
                </c:pt>
                <c:pt idx="1">
                  <c:v>71.8</c:v>
                </c:pt>
                <c:pt idx="2">
                  <c:v>111</c:v>
                </c:pt>
                <c:pt idx="3">
                  <c:v>118</c:v>
                </c:pt>
                <c:pt idx="4">
                  <c:v>136</c:v>
                </c:pt>
                <c:pt idx="5">
                  <c:v>145</c:v>
                </c:pt>
                <c:pt idx="6">
                  <c:v>152</c:v>
                </c:pt>
                <c:pt idx="7">
                  <c:v>164.2</c:v>
                </c:pt>
                <c:pt idx="8">
                  <c:v>172</c:v>
                </c:pt>
                <c:pt idx="9">
                  <c:v>178.2</c:v>
                </c:pt>
                <c:pt idx="10">
                  <c:v>181.7</c:v>
                </c:pt>
                <c:pt idx="11">
                  <c:v>185</c:v>
                </c:pt>
                <c:pt idx="12">
                  <c:v>220</c:v>
                </c:pt>
                <c:pt idx="13">
                  <c:v>252</c:v>
                </c:pt>
                <c:pt idx="14">
                  <c:v>270</c:v>
                </c:pt>
                <c:pt idx="15">
                  <c:v>302</c:v>
                </c:pt>
                <c:pt idx="16">
                  <c:v>343</c:v>
                </c:pt>
                <c:pt idx="17">
                  <c:v>373.68099999999998</c:v>
                </c:pt>
                <c:pt idx="18">
                  <c:v>401</c:v>
                </c:pt>
                <c:pt idx="19">
                  <c:v>430</c:v>
                </c:pt>
                <c:pt idx="20">
                  <c:v>440</c:v>
                </c:pt>
                <c:pt idx="21">
                  <c:v>466</c:v>
                </c:pt>
                <c:pt idx="22">
                  <c:v>497</c:v>
                </c:pt>
                <c:pt idx="23">
                  <c:v>522</c:v>
                </c:pt>
                <c:pt idx="24">
                  <c:v>525</c:v>
                </c:pt>
                <c:pt idx="25">
                  <c:v>575</c:v>
                </c:pt>
                <c:pt idx="26">
                  <c:v>608</c:v>
                </c:pt>
                <c:pt idx="27">
                  <c:v>627</c:v>
                </c:pt>
                <c:pt idx="28">
                  <c:v>659</c:v>
                </c:pt>
                <c:pt idx="29">
                  <c:v>660</c:v>
                </c:pt>
              </c:numCache>
            </c:numRef>
          </c:xVal>
          <c:yVal>
            <c:numRef>
              <c:f>Firefly!$B$27:$AN$27</c:f>
              <c:numCache>
                <c:formatCode>General</c:formatCode>
                <c:ptCount val="39"/>
                <c:pt idx="0">
                  <c:v>3.6981606973518225E-2</c:v>
                </c:pt>
                <c:pt idx="1">
                  <c:v>6.5935398636211937E-2</c:v>
                </c:pt>
                <c:pt idx="2">
                  <c:v>7.9562239571043136E-2</c:v>
                </c:pt>
                <c:pt idx="3">
                  <c:v>0.11256472823479974</c:v>
                </c:pt>
                <c:pt idx="4">
                  <c:v>0.1392524775043944</c:v>
                </c:pt>
                <c:pt idx="5">
                  <c:v>0.19320478459626841</c:v>
                </c:pt>
                <c:pt idx="6">
                  <c:v>0.23456309937155029</c:v>
                </c:pt>
                <c:pt idx="7">
                  <c:v>0.26000448080940286</c:v>
                </c:pt>
                <c:pt idx="8">
                  <c:v>0.31294923355151277</c:v>
                </c:pt>
                <c:pt idx="9">
                  <c:v>0.3367697329373931</c:v>
                </c:pt>
                <c:pt idx="10">
                  <c:v>0.37985126539783293</c:v>
                </c:pt>
                <c:pt idx="11">
                  <c:v>0.41434480121246814</c:v>
                </c:pt>
                <c:pt idx="12">
                  <c:v>0.43190168390534839</c:v>
                </c:pt>
                <c:pt idx="13">
                  <c:v>0.435464046989611</c:v>
                </c:pt>
                <c:pt idx="14">
                  <c:v>0.47439484098693518</c:v>
                </c:pt>
                <c:pt idx="15">
                  <c:v>0.47950081320602433</c:v>
                </c:pt>
                <c:pt idx="16">
                  <c:v>0.55004974014655794</c:v>
                </c:pt>
                <c:pt idx="17">
                  <c:v>0.5908327068653435</c:v>
                </c:pt>
                <c:pt idx="18">
                  <c:v>0.60625182291425861</c:v>
                </c:pt>
                <c:pt idx="19">
                  <c:v>0.65098172741780702</c:v>
                </c:pt>
                <c:pt idx="20">
                  <c:v>0.65763967584335692</c:v>
                </c:pt>
                <c:pt idx="21">
                  <c:v>0.68578814382661168</c:v>
                </c:pt>
                <c:pt idx="22">
                  <c:v>0.73252104603977064</c:v>
                </c:pt>
                <c:pt idx="23">
                  <c:v>0.76340753013699181</c:v>
                </c:pt>
                <c:pt idx="24">
                  <c:v>0.77989137206369297</c:v>
                </c:pt>
                <c:pt idx="25">
                  <c:v>0.81379135792750856</c:v>
                </c:pt>
                <c:pt idx="26">
                  <c:v>0.82355377296115018</c:v>
                </c:pt>
                <c:pt idx="27">
                  <c:v>0.84119731071839288</c:v>
                </c:pt>
                <c:pt idx="28">
                  <c:v>0.87084466900524704</c:v>
                </c:pt>
                <c:pt idx="29">
                  <c:v>0.90000003697729769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449A-4801-9F6E-EBAFBD0BF4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0044672"/>
        <c:axId val="1330047168"/>
      </c:scatterChart>
      <c:valAx>
        <c:axId val="133004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Boiling Point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047168"/>
        <c:crosses val="autoZero"/>
        <c:crossBetween val="midCat"/>
      </c:valAx>
      <c:valAx>
        <c:axId val="133004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mass fraction %</a:t>
                </a:r>
              </a:p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044672"/>
        <c:crosses val="autoZero"/>
        <c:crossBetween val="midCat"/>
      </c:valAx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87357512654152547"/>
          <c:y val="0.33067086281739827"/>
          <c:w val="0.11762399337046565"/>
          <c:h val="0.467362175950473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 sz="1600" b="0" i="0" baseline="0">
                <a:effectLst/>
              </a:rPr>
              <a:t>Καμπύλη </a:t>
            </a:r>
            <a:r>
              <a:rPr lang="en-US" sz="1600" b="0" i="0" baseline="0">
                <a:effectLst/>
              </a:rPr>
              <a:t>TBP </a:t>
            </a:r>
            <a:r>
              <a:rPr lang="el-GR" sz="1600" b="0" i="0" baseline="0">
                <a:effectLst/>
              </a:rPr>
              <a:t>για το βιοαργό</a:t>
            </a:r>
          </a:p>
        </c:rich>
      </c:tx>
      <c:layout>
        <c:manualLayout>
          <c:xMode val="edge"/>
          <c:yMode val="edge"/>
          <c:x val="0.20263277435148189"/>
          <c:y val="2.37388650081029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8"/>
          <c:order val="0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ExperimentalData!$J$2:$J$3</c:f>
              <c:numCache>
                <c:formatCode>General</c:formatCode>
                <c:ptCount val="2"/>
                <c:pt idx="0">
                  <c:v>32</c:v>
                </c:pt>
                <c:pt idx="1">
                  <c:v>32</c:v>
                </c:pt>
              </c:numCache>
            </c:numRef>
          </c:xVal>
          <c:yVal>
            <c:numRef>
              <c:f>ExperimentalData!$K$2:$K$3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F0-4B0C-A0BA-AD955EA05BF3}"/>
            </c:ext>
          </c:extLst>
        </c:ser>
        <c:ser>
          <c:idx val="9"/>
          <c:order val="1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ExperimentalData!$J$4:$J$5</c:f>
              <c:numCache>
                <c:formatCode>General</c:formatCode>
                <c:ptCount val="2"/>
                <c:pt idx="0">
                  <c:v>88</c:v>
                </c:pt>
                <c:pt idx="1">
                  <c:v>88</c:v>
                </c:pt>
              </c:numCache>
            </c:numRef>
          </c:xVal>
          <c:yVal>
            <c:numRef>
              <c:f>ExperimentalData!$K$4:$K$5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0F0-4B0C-A0BA-AD955EA05BF3}"/>
            </c:ext>
          </c:extLst>
        </c:ser>
        <c:ser>
          <c:idx val="10"/>
          <c:order val="2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ExperimentalData!$J$6:$J$7</c:f>
              <c:numCache>
                <c:formatCode>General</c:formatCode>
                <c:ptCount val="2"/>
                <c:pt idx="0">
                  <c:v>193</c:v>
                </c:pt>
                <c:pt idx="1">
                  <c:v>193</c:v>
                </c:pt>
              </c:numCache>
            </c:numRef>
          </c:xVal>
          <c:yVal>
            <c:numRef>
              <c:f>ExperimentalData!$K$6:$K$7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0F0-4B0C-A0BA-AD955EA05BF3}"/>
            </c:ext>
          </c:extLst>
        </c:ser>
        <c:ser>
          <c:idx val="11"/>
          <c:order val="3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ExperimentalData!$J$8:$J$9</c:f>
              <c:numCache>
                <c:formatCode>General</c:formatCode>
                <c:ptCount val="2"/>
                <c:pt idx="0">
                  <c:v>271</c:v>
                </c:pt>
                <c:pt idx="1">
                  <c:v>271</c:v>
                </c:pt>
              </c:numCache>
            </c:numRef>
          </c:xVal>
          <c:yVal>
            <c:numRef>
              <c:f>ExperimentalData!$K$8:$K$9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0F0-4B0C-A0BA-AD955EA05BF3}"/>
            </c:ext>
          </c:extLst>
        </c:ser>
        <c:ser>
          <c:idx val="12"/>
          <c:order val="4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ExperimentalData!$J$10:$J$11</c:f>
              <c:numCache>
                <c:formatCode>General</c:formatCode>
                <c:ptCount val="2"/>
                <c:pt idx="0">
                  <c:v>321</c:v>
                </c:pt>
                <c:pt idx="1">
                  <c:v>321</c:v>
                </c:pt>
              </c:numCache>
            </c:numRef>
          </c:xVal>
          <c:yVal>
            <c:numRef>
              <c:f>ExperimentalData!$K$10:$K$11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0F0-4B0C-A0BA-AD955EA05BF3}"/>
            </c:ext>
          </c:extLst>
        </c:ser>
        <c:ser>
          <c:idx val="13"/>
          <c:order val="5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ExperimentalData!$J$12:$J$13</c:f>
              <c:numCache>
                <c:formatCode>General</c:formatCode>
                <c:ptCount val="2"/>
                <c:pt idx="0">
                  <c:v>425</c:v>
                </c:pt>
                <c:pt idx="1">
                  <c:v>425</c:v>
                </c:pt>
              </c:numCache>
            </c:numRef>
          </c:xVal>
          <c:yVal>
            <c:numRef>
              <c:f>ExperimentalData!$K$12:$K$13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0F0-4B0C-A0BA-AD955EA05BF3}"/>
            </c:ext>
          </c:extLst>
        </c:ser>
        <c:ser>
          <c:idx val="14"/>
          <c:order val="6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ExperimentalData!$J$14:$J$15</c:f>
              <c:numCache>
                <c:formatCode>General</c:formatCode>
                <c:ptCount val="2"/>
                <c:pt idx="0">
                  <c:v>510</c:v>
                </c:pt>
                <c:pt idx="1">
                  <c:v>510</c:v>
                </c:pt>
              </c:numCache>
            </c:numRef>
          </c:xVal>
          <c:yVal>
            <c:numRef>
              <c:f>ExperimentalData!$K$14:$K$15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0F0-4B0C-A0BA-AD955EA05BF3}"/>
            </c:ext>
          </c:extLst>
        </c:ser>
        <c:ser>
          <c:idx val="15"/>
          <c:order val="7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ExperimentalData!$J$16:$J$17</c:f>
              <c:numCache>
                <c:formatCode>General</c:formatCode>
                <c:ptCount val="2"/>
                <c:pt idx="0">
                  <c:v>564</c:v>
                </c:pt>
                <c:pt idx="1">
                  <c:v>564</c:v>
                </c:pt>
              </c:numCache>
            </c:numRef>
          </c:xVal>
          <c:yVal>
            <c:numRef>
              <c:f>ExperimentalData!$K$16:$K$17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0F0-4B0C-A0BA-AD955EA05BF3}"/>
            </c:ext>
          </c:extLst>
        </c:ser>
        <c:ser>
          <c:idx val="0"/>
          <c:order val="8"/>
          <c:tx>
            <c:v>SQP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OutSewage!$B$2:$BH$2</c:f>
              <c:numCache>
                <c:formatCode>General</c:formatCode>
                <c:ptCount val="59"/>
                <c:pt idx="0">
                  <c:v>80</c:v>
                </c:pt>
                <c:pt idx="1">
                  <c:v>81.5</c:v>
                </c:pt>
                <c:pt idx="2">
                  <c:v>82.5</c:v>
                </c:pt>
                <c:pt idx="3">
                  <c:v>97</c:v>
                </c:pt>
                <c:pt idx="4">
                  <c:v>100.8</c:v>
                </c:pt>
                <c:pt idx="5">
                  <c:v>118</c:v>
                </c:pt>
                <c:pt idx="6">
                  <c:v>122</c:v>
                </c:pt>
                <c:pt idx="7">
                  <c:v>129</c:v>
                </c:pt>
                <c:pt idx="8">
                  <c:v>135</c:v>
                </c:pt>
                <c:pt idx="9">
                  <c:v>136</c:v>
                </c:pt>
                <c:pt idx="10">
                  <c:v>141.15</c:v>
                </c:pt>
                <c:pt idx="11">
                  <c:v>165</c:v>
                </c:pt>
                <c:pt idx="12">
                  <c:v>172</c:v>
                </c:pt>
                <c:pt idx="13">
                  <c:v>181.7</c:v>
                </c:pt>
                <c:pt idx="14">
                  <c:v>185</c:v>
                </c:pt>
                <c:pt idx="15">
                  <c:v>191</c:v>
                </c:pt>
                <c:pt idx="16">
                  <c:v>197</c:v>
                </c:pt>
                <c:pt idx="17">
                  <c:v>201.8</c:v>
                </c:pt>
                <c:pt idx="18">
                  <c:v>204</c:v>
                </c:pt>
                <c:pt idx="19">
                  <c:v>212</c:v>
                </c:pt>
                <c:pt idx="20">
                  <c:v>220</c:v>
                </c:pt>
                <c:pt idx="21">
                  <c:v>233</c:v>
                </c:pt>
                <c:pt idx="22">
                  <c:v>234</c:v>
                </c:pt>
                <c:pt idx="23">
                  <c:v>235.1</c:v>
                </c:pt>
                <c:pt idx="24">
                  <c:v>244</c:v>
                </c:pt>
                <c:pt idx="25">
                  <c:v>253.5</c:v>
                </c:pt>
                <c:pt idx="26">
                  <c:v>256</c:v>
                </c:pt>
                <c:pt idx="27">
                  <c:v>263.8</c:v>
                </c:pt>
                <c:pt idx="28">
                  <c:v>270</c:v>
                </c:pt>
                <c:pt idx="29">
                  <c:v>279</c:v>
                </c:pt>
                <c:pt idx="30">
                  <c:v>290</c:v>
                </c:pt>
                <c:pt idx="31">
                  <c:v>293</c:v>
                </c:pt>
                <c:pt idx="32">
                  <c:v>302</c:v>
                </c:pt>
                <c:pt idx="33">
                  <c:v>304.74</c:v>
                </c:pt>
                <c:pt idx="34">
                  <c:v>344</c:v>
                </c:pt>
                <c:pt idx="35">
                  <c:v>351</c:v>
                </c:pt>
                <c:pt idx="36">
                  <c:v>373.68099999999998</c:v>
                </c:pt>
                <c:pt idx="37">
                  <c:v>383.91699999999997</c:v>
                </c:pt>
                <c:pt idx="38">
                  <c:v>390</c:v>
                </c:pt>
                <c:pt idx="39">
                  <c:v>392.4</c:v>
                </c:pt>
                <c:pt idx="40">
                  <c:v>403.21</c:v>
                </c:pt>
                <c:pt idx="41">
                  <c:v>430</c:v>
                </c:pt>
                <c:pt idx="42">
                  <c:v>453</c:v>
                </c:pt>
                <c:pt idx="43">
                  <c:v>466</c:v>
                </c:pt>
                <c:pt idx="44">
                  <c:v>495</c:v>
                </c:pt>
                <c:pt idx="45">
                  <c:v>497</c:v>
                </c:pt>
                <c:pt idx="46">
                  <c:v>509.26</c:v>
                </c:pt>
                <c:pt idx="47">
                  <c:v>518.34699999999998</c:v>
                </c:pt>
                <c:pt idx="48">
                  <c:v>522</c:v>
                </c:pt>
                <c:pt idx="49">
                  <c:v>525</c:v>
                </c:pt>
                <c:pt idx="50">
                  <c:v>530</c:v>
                </c:pt>
                <c:pt idx="51">
                  <c:v>560</c:v>
                </c:pt>
                <c:pt idx="52">
                  <c:v>575</c:v>
                </c:pt>
                <c:pt idx="53">
                  <c:v>608</c:v>
                </c:pt>
                <c:pt idx="54">
                  <c:v>627</c:v>
                </c:pt>
                <c:pt idx="55">
                  <c:v>640</c:v>
                </c:pt>
                <c:pt idx="56">
                  <c:v>648</c:v>
                </c:pt>
                <c:pt idx="57">
                  <c:v>659</c:v>
                </c:pt>
                <c:pt idx="58">
                  <c:v>660</c:v>
                </c:pt>
              </c:numCache>
            </c:numRef>
          </c:xVal>
          <c:yVal>
            <c:numRef>
              <c:f>SQP!$B$18:$BH$18</c:f>
              <c:numCache>
                <c:formatCode>General</c:formatCode>
                <c:ptCount val="59"/>
                <c:pt idx="0">
                  <c:v>0</c:v>
                </c:pt>
                <c:pt idx="1">
                  <c:v>3.004131993039773E-3</c:v>
                </c:pt>
                <c:pt idx="2">
                  <c:v>5.9386154600586339E-3</c:v>
                </c:pt>
                <c:pt idx="3">
                  <c:v>7.6031146796123059E-3</c:v>
                </c:pt>
                <c:pt idx="4">
                  <c:v>1.3512542197843426E-2</c:v>
                </c:pt>
                <c:pt idx="5">
                  <c:v>1.6499370177613257E-2</c:v>
                </c:pt>
                <c:pt idx="6">
                  <c:v>1.9161946122193189E-2</c:v>
                </c:pt>
                <c:pt idx="7">
                  <c:v>1.9161946122193189E-2</c:v>
                </c:pt>
                <c:pt idx="8">
                  <c:v>2.2736857683694586E-2</c:v>
                </c:pt>
                <c:pt idx="9">
                  <c:v>2.2736857683694586E-2</c:v>
                </c:pt>
                <c:pt idx="10">
                  <c:v>2.439969291527783E-2</c:v>
                </c:pt>
                <c:pt idx="11">
                  <c:v>3.6197108527651824E-2</c:v>
                </c:pt>
                <c:pt idx="12">
                  <c:v>4.0820647746731747E-2</c:v>
                </c:pt>
                <c:pt idx="13">
                  <c:v>4.5773689144050646E-2</c:v>
                </c:pt>
                <c:pt idx="14">
                  <c:v>4.9103140729912481E-2</c:v>
                </c:pt>
                <c:pt idx="15">
                  <c:v>5.6620554791097975E-2</c:v>
                </c:pt>
                <c:pt idx="16">
                  <c:v>5.99998637852035E-2</c:v>
                </c:pt>
                <c:pt idx="17">
                  <c:v>6.4627262562642188E-2</c:v>
                </c:pt>
                <c:pt idx="18">
                  <c:v>6.9204796256110646E-2</c:v>
                </c:pt>
                <c:pt idx="19">
                  <c:v>7.5468608378226124E-2</c:v>
                </c:pt>
                <c:pt idx="20">
                  <c:v>8.1502235131718698E-2</c:v>
                </c:pt>
                <c:pt idx="21">
                  <c:v>8.7157455634917738E-2</c:v>
                </c:pt>
                <c:pt idx="22">
                  <c:v>9.5498779481203985E-2</c:v>
                </c:pt>
                <c:pt idx="23">
                  <c:v>0.10137453369757617</c:v>
                </c:pt>
                <c:pt idx="24">
                  <c:v>0.10799910294818967</c:v>
                </c:pt>
                <c:pt idx="25">
                  <c:v>0.11731326086394953</c:v>
                </c:pt>
                <c:pt idx="26">
                  <c:v>0.13050979451008934</c:v>
                </c:pt>
                <c:pt idx="27">
                  <c:v>0.14189767012857474</c:v>
                </c:pt>
                <c:pt idx="28">
                  <c:v>0.15156937376778717</c:v>
                </c:pt>
                <c:pt idx="29">
                  <c:v>0.16499907299446903</c:v>
                </c:pt>
                <c:pt idx="30">
                  <c:v>0.21899916840475955</c:v>
                </c:pt>
                <c:pt idx="31">
                  <c:v>0.26999924079517368</c:v>
                </c:pt>
                <c:pt idx="32">
                  <c:v>0.32931521976231926</c:v>
                </c:pt>
                <c:pt idx="33">
                  <c:v>0.38999974824846306</c:v>
                </c:pt>
                <c:pt idx="34">
                  <c:v>0.47000043948067405</c:v>
                </c:pt>
                <c:pt idx="35">
                  <c:v>0.4882812221676317</c:v>
                </c:pt>
                <c:pt idx="36">
                  <c:v>0.5040001238414209</c:v>
                </c:pt>
                <c:pt idx="37">
                  <c:v>0.51947465370594181</c:v>
                </c:pt>
                <c:pt idx="38">
                  <c:v>0.53467186575733661</c:v>
                </c:pt>
                <c:pt idx="39">
                  <c:v>0.55000284729486626</c:v>
                </c:pt>
                <c:pt idx="40">
                  <c:v>0.55999652062877869</c:v>
                </c:pt>
                <c:pt idx="41">
                  <c:v>0.61500037025077336</c:v>
                </c:pt>
                <c:pt idx="42">
                  <c:v>0.63505408289294019</c:v>
                </c:pt>
                <c:pt idx="43">
                  <c:v>0.65254790943127561</c:v>
                </c:pt>
                <c:pt idx="44">
                  <c:v>0.671697302531857</c:v>
                </c:pt>
                <c:pt idx="45">
                  <c:v>0.69000102559527488</c:v>
                </c:pt>
                <c:pt idx="46">
                  <c:v>0.70047633357059469</c:v>
                </c:pt>
                <c:pt idx="47">
                  <c:v>0.71522223881713654</c:v>
                </c:pt>
                <c:pt idx="48">
                  <c:v>0.72870201594801154</c:v>
                </c:pt>
                <c:pt idx="49">
                  <c:v>0.73798956481379652</c:v>
                </c:pt>
                <c:pt idx="50">
                  <c:v>0.7500023887612518</c:v>
                </c:pt>
                <c:pt idx="51">
                  <c:v>0.78790302278182711</c:v>
                </c:pt>
                <c:pt idx="52">
                  <c:v>0.81999669816310161</c:v>
                </c:pt>
                <c:pt idx="53">
                  <c:v>0.8320632546843989</c:v>
                </c:pt>
                <c:pt idx="54">
                  <c:v>0.84318377530369648</c:v>
                </c:pt>
                <c:pt idx="55">
                  <c:v>0.85959317133789415</c:v>
                </c:pt>
                <c:pt idx="56">
                  <c:v>0.8699985538545234</c:v>
                </c:pt>
                <c:pt idx="57">
                  <c:v>0.88533464192969902</c:v>
                </c:pt>
                <c:pt idx="58">
                  <c:v>0.89999999999999958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0F0-4B0C-A0BA-AD955EA05BF3}"/>
            </c:ext>
          </c:extLst>
        </c:ser>
        <c:ser>
          <c:idx val="2"/>
          <c:order val="9"/>
          <c:tx>
            <c:v>Least Squares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OutSewage!$B$2:$BH$2</c:f>
              <c:numCache>
                <c:formatCode>General</c:formatCode>
                <c:ptCount val="59"/>
                <c:pt idx="0">
                  <c:v>80</c:v>
                </c:pt>
                <c:pt idx="1">
                  <c:v>81.5</c:v>
                </c:pt>
                <c:pt idx="2">
                  <c:v>82.5</c:v>
                </c:pt>
                <c:pt idx="3">
                  <c:v>97</c:v>
                </c:pt>
                <c:pt idx="4">
                  <c:v>100.8</c:v>
                </c:pt>
                <c:pt idx="5">
                  <c:v>118</c:v>
                </c:pt>
                <c:pt idx="6">
                  <c:v>122</c:v>
                </c:pt>
                <c:pt idx="7">
                  <c:v>129</c:v>
                </c:pt>
                <c:pt idx="8">
                  <c:v>135</c:v>
                </c:pt>
                <c:pt idx="9">
                  <c:v>136</c:v>
                </c:pt>
                <c:pt idx="10">
                  <c:v>141.15</c:v>
                </c:pt>
                <c:pt idx="11">
                  <c:v>165</c:v>
                </c:pt>
                <c:pt idx="12">
                  <c:v>172</c:v>
                </c:pt>
                <c:pt idx="13">
                  <c:v>181.7</c:v>
                </c:pt>
                <c:pt idx="14">
                  <c:v>185</c:v>
                </c:pt>
                <c:pt idx="15">
                  <c:v>191</c:v>
                </c:pt>
                <c:pt idx="16">
                  <c:v>197</c:v>
                </c:pt>
                <c:pt idx="17">
                  <c:v>201.8</c:v>
                </c:pt>
                <c:pt idx="18">
                  <c:v>204</c:v>
                </c:pt>
                <c:pt idx="19">
                  <c:v>212</c:v>
                </c:pt>
                <c:pt idx="20">
                  <c:v>220</c:v>
                </c:pt>
                <c:pt idx="21">
                  <c:v>233</c:v>
                </c:pt>
                <c:pt idx="22">
                  <c:v>234</c:v>
                </c:pt>
                <c:pt idx="23">
                  <c:v>235.1</c:v>
                </c:pt>
                <c:pt idx="24">
                  <c:v>244</c:v>
                </c:pt>
                <c:pt idx="25">
                  <c:v>253.5</c:v>
                </c:pt>
                <c:pt idx="26">
                  <c:v>256</c:v>
                </c:pt>
                <c:pt idx="27">
                  <c:v>263.8</c:v>
                </c:pt>
                <c:pt idx="28">
                  <c:v>270</c:v>
                </c:pt>
                <c:pt idx="29">
                  <c:v>279</c:v>
                </c:pt>
                <c:pt idx="30">
                  <c:v>290</c:v>
                </c:pt>
                <c:pt idx="31">
                  <c:v>293</c:v>
                </c:pt>
                <c:pt idx="32">
                  <c:v>302</c:v>
                </c:pt>
                <c:pt idx="33">
                  <c:v>304.74</c:v>
                </c:pt>
                <c:pt idx="34">
                  <c:v>344</c:v>
                </c:pt>
                <c:pt idx="35">
                  <c:v>351</c:v>
                </c:pt>
                <c:pt idx="36">
                  <c:v>373.68099999999998</c:v>
                </c:pt>
                <c:pt idx="37">
                  <c:v>383.91699999999997</c:v>
                </c:pt>
                <c:pt idx="38">
                  <c:v>390</c:v>
                </c:pt>
                <c:pt idx="39">
                  <c:v>392.4</c:v>
                </c:pt>
                <c:pt idx="40">
                  <c:v>403.21</c:v>
                </c:pt>
                <c:pt idx="41">
                  <c:v>430</c:v>
                </c:pt>
                <c:pt idx="42">
                  <c:v>453</c:v>
                </c:pt>
                <c:pt idx="43">
                  <c:v>466</c:v>
                </c:pt>
                <c:pt idx="44">
                  <c:v>495</c:v>
                </c:pt>
                <c:pt idx="45">
                  <c:v>497</c:v>
                </c:pt>
                <c:pt idx="46">
                  <c:v>509.26</c:v>
                </c:pt>
                <c:pt idx="47">
                  <c:v>518.34699999999998</c:v>
                </c:pt>
                <c:pt idx="48">
                  <c:v>522</c:v>
                </c:pt>
                <c:pt idx="49">
                  <c:v>525</c:v>
                </c:pt>
                <c:pt idx="50">
                  <c:v>530</c:v>
                </c:pt>
                <c:pt idx="51">
                  <c:v>560</c:v>
                </c:pt>
                <c:pt idx="52">
                  <c:v>575</c:v>
                </c:pt>
                <c:pt idx="53">
                  <c:v>608</c:v>
                </c:pt>
                <c:pt idx="54">
                  <c:v>627</c:v>
                </c:pt>
                <c:pt idx="55">
                  <c:v>640</c:v>
                </c:pt>
                <c:pt idx="56">
                  <c:v>648</c:v>
                </c:pt>
                <c:pt idx="57">
                  <c:v>659</c:v>
                </c:pt>
                <c:pt idx="58">
                  <c:v>660</c:v>
                </c:pt>
              </c:numCache>
            </c:numRef>
          </c:xVal>
          <c:yVal>
            <c:numRef>
              <c:f>LEASTSQUARES!$B$18:$BH$18</c:f>
              <c:numCache>
                <c:formatCode>General</c:formatCode>
                <c:ptCount val="59"/>
                <c:pt idx="0">
                  <c:v>1.29034733196235E-3</c:v>
                </c:pt>
                <c:pt idx="1">
                  <c:v>3.5246715467141298E-3</c:v>
                </c:pt>
                <c:pt idx="2">
                  <c:v>5.56557027537529E-3</c:v>
                </c:pt>
                <c:pt idx="3">
                  <c:v>7.5899828186571502E-3</c:v>
                </c:pt>
                <c:pt idx="4">
                  <c:v>1.084424160742696E-2</c:v>
                </c:pt>
                <c:pt idx="5">
                  <c:v>1.371414444740205E-2</c:v>
                </c:pt>
                <c:pt idx="6">
                  <c:v>1.6583947918874301E-2</c:v>
                </c:pt>
                <c:pt idx="7">
                  <c:v>1.8084789804996212E-2</c:v>
                </c:pt>
                <c:pt idx="8">
                  <c:v>2.0239565201953164E-2</c:v>
                </c:pt>
                <c:pt idx="9">
                  <c:v>2.1782023414825425E-2</c:v>
                </c:pt>
                <c:pt idx="10">
                  <c:v>2.4412862049335543E-2</c:v>
                </c:pt>
                <c:pt idx="11">
                  <c:v>3.1217018841994744E-2</c:v>
                </c:pt>
                <c:pt idx="12">
                  <c:v>3.7017886847803896E-2</c:v>
                </c:pt>
                <c:pt idx="13">
                  <c:v>4.2885346410923744E-2</c:v>
                </c:pt>
                <c:pt idx="14">
                  <c:v>4.8336393665809746E-2</c:v>
                </c:pt>
                <c:pt idx="15">
                  <c:v>5.4518525648749282E-2</c:v>
                </c:pt>
                <c:pt idx="16">
                  <c:v>5.9999803020729756E-2</c:v>
                </c:pt>
                <c:pt idx="17">
                  <c:v>6.905302531197631E-2</c:v>
                </c:pt>
                <c:pt idx="18">
                  <c:v>7.5987298954338214E-2</c:v>
                </c:pt>
                <c:pt idx="19">
                  <c:v>8.5561862908166808E-2</c:v>
                </c:pt>
                <c:pt idx="20">
                  <c:v>8.7514299478359231E-2</c:v>
                </c:pt>
                <c:pt idx="21">
                  <c:v>9.531368966448181E-2</c:v>
                </c:pt>
                <c:pt idx="22">
                  <c:v>9.9752342567844446E-2</c:v>
                </c:pt>
                <c:pt idx="23">
                  <c:v>0.10109150915327471</c:v>
                </c:pt>
                <c:pt idx="24">
                  <c:v>0.10800437742522767</c:v>
                </c:pt>
                <c:pt idx="25">
                  <c:v>0.12288282559266127</c:v>
                </c:pt>
                <c:pt idx="26">
                  <c:v>0.13163728317591361</c:v>
                </c:pt>
                <c:pt idx="27">
                  <c:v>0.14664342712748052</c:v>
                </c:pt>
                <c:pt idx="28">
                  <c:v>0.15682958352427931</c:v>
                </c:pt>
                <c:pt idx="29">
                  <c:v>0.16498689112312259</c:v>
                </c:pt>
                <c:pt idx="30">
                  <c:v>0.21845524817035802</c:v>
                </c:pt>
                <c:pt idx="31">
                  <c:v>0.2700168000780328</c:v>
                </c:pt>
                <c:pt idx="32">
                  <c:v>0.32777678879539912</c:v>
                </c:pt>
                <c:pt idx="33">
                  <c:v>0.38999929138305206</c:v>
                </c:pt>
                <c:pt idx="34">
                  <c:v>0.47000061515044522</c:v>
                </c:pt>
                <c:pt idx="35">
                  <c:v>0.48723642722719573</c:v>
                </c:pt>
                <c:pt idx="36">
                  <c:v>0.50399743954353837</c:v>
                </c:pt>
                <c:pt idx="37">
                  <c:v>0.51779601540205089</c:v>
                </c:pt>
                <c:pt idx="38">
                  <c:v>0.53510881973673496</c:v>
                </c:pt>
                <c:pt idx="39">
                  <c:v>0.55000385634223004</c:v>
                </c:pt>
                <c:pt idx="40">
                  <c:v>0.55999682024565323</c:v>
                </c:pt>
                <c:pt idx="41">
                  <c:v>0.61499993412248632</c:v>
                </c:pt>
                <c:pt idx="42">
                  <c:v>0.63388324251229999</c:v>
                </c:pt>
                <c:pt idx="43">
                  <c:v>0.65416770953290393</c:v>
                </c:pt>
                <c:pt idx="44">
                  <c:v>0.67046624504034147</c:v>
                </c:pt>
                <c:pt idx="45">
                  <c:v>0.6900017794284754</c:v>
                </c:pt>
                <c:pt idx="46">
                  <c:v>0.70228801484196435</c:v>
                </c:pt>
                <c:pt idx="47">
                  <c:v>0.71515183666267035</c:v>
                </c:pt>
                <c:pt idx="48">
                  <c:v>0.72963307246845899</c:v>
                </c:pt>
                <c:pt idx="49">
                  <c:v>0.73649717998361741</c:v>
                </c:pt>
                <c:pt idx="50">
                  <c:v>0.74999929119209285</c:v>
                </c:pt>
                <c:pt idx="51">
                  <c:v>0.78840957421530233</c:v>
                </c:pt>
                <c:pt idx="52">
                  <c:v>0.81999704237167803</c:v>
                </c:pt>
                <c:pt idx="53">
                  <c:v>0.83129827484207341</c:v>
                </c:pt>
                <c:pt idx="54">
                  <c:v>0.8419565378044177</c:v>
                </c:pt>
                <c:pt idx="55">
                  <c:v>0.86005023478853493</c:v>
                </c:pt>
                <c:pt idx="56">
                  <c:v>0.87000657728613073</c:v>
                </c:pt>
                <c:pt idx="57">
                  <c:v>0.8892796934697077</c:v>
                </c:pt>
                <c:pt idx="58">
                  <c:v>0.91000780835952755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0F0-4B0C-A0BA-AD955EA05BF3}"/>
            </c:ext>
          </c:extLst>
        </c:ser>
        <c:ser>
          <c:idx val="3"/>
          <c:order val="10"/>
          <c:tx>
            <c:v>PSO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OutSewage!$B$2:$BH$2</c:f>
              <c:numCache>
                <c:formatCode>General</c:formatCode>
                <c:ptCount val="59"/>
                <c:pt idx="0">
                  <c:v>80</c:v>
                </c:pt>
                <c:pt idx="1">
                  <c:v>81.5</c:v>
                </c:pt>
                <c:pt idx="2">
                  <c:v>82.5</c:v>
                </c:pt>
                <c:pt idx="3">
                  <c:v>97</c:v>
                </c:pt>
                <c:pt idx="4">
                  <c:v>100.8</c:v>
                </c:pt>
                <c:pt idx="5">
                  <c:v>118</c:v>
                </c:pt>
                <c:pt idx="6">
                  <c:v>122</c:v>
                </c:pt>
                <c:pt idx="7">
                  <c:v>129</c:v>
                </c:pt>
                <c:pt idx="8">
                  <c:v>135</c:v>
                </c:pt>
                <c:pt idx="9">
                  <c:v>136</c:v>
                </c:pt>
                <c:pt idx="10">
                  <c:v>141.15</c:v>
                </c:pt>
                <c:pt idx="11">
                  <c:v>165</c:v>
                </c:pt>
                <c:pt idx="12">
                  <c:v>172</c:v>
                </c:pt>
                <c:pt idx="13">
                  <c:v>181.7</c:v>
                </c:pt>
                <c:pt idx="14">
                  <c:v>185</c:v>
                </c:pt>
                <c:pt idx="15">
                  <c:v>191</c:v>
                </c:pt>
                <c:pt idx="16">
                  <c:v>197</c:v>
                </c:pt>
                <c:pt idx="17">
                  <c:v>201.8</c:v>
                </c:pt>
                <c:pt idx="18">
                  <c:v>204</c:v>
                </c:pt>
                <c:pt idx="19">
                  <c:v>212</c:v>
                </c:pt>
                <c:pt idx="20">
                  <c:v>220</c:v>
                </c:pt>
                <c:pt idx="21">
                  <c:v>233</c:v>
                </c:pt>
                <c:pt idx="22">
                  <c:v>234</c:v>
                </c:pt>
                <c:pt idx="23">
                  <c:v>235.1</c:v>
                </c:pt>
                <c:pt idx="24">
                  <c:v>244</c:v>
                </c:pt>
                <c:pt idx="25">
                  <c:v>253.5</c:v>
                </c:pt>
                <c:pt idx="26">
                  <c:v>256</c:v>
                </c:pt>
                <c:pt idx="27">
                  <c:v>263.8</c:v>
                </c:pt>
                <c:pt idx="28">
                  <c:v>270</c:v>
                </c:pt>
                <c:pt idx="29">
                  <c:v>279</c:v>
                </c:pt>
                <c:pt idx="30">
                  <c:v>290</c:v>
                </c:pt>
                <c:pt idx="31">
                  <c:v>293</c:v>
                </c:pt>
                <c:pt idx="32">
                  <c:v>302</c:v>
                </c:pt>
                <c:pt idx="33">
                  <c:v>304.74</c:v>
                </c:pt>
                <c:pt idx="34">
                  <c:v>344</c:v>
                </c:pt>
                <c:pt idx="35">
                  <c:v>351</c:v>
                </c:pt>
                <c:pt idx="36">
                  <c:v>373.68099999999998</c:v>
                </c:pt>
                <c:pt idx="37">
                  <c:v>383.91699999999997</c:v>
                </c:pt>
                <c:pt idx="38">
                  <c:v>390</c:v>
                </c:pt>
                <c:pt idx="39">
                  <c:v>392.4</c:v>
                </c:pt>
                <c:pt idx="40">
                  <c:v>403.21</c:v>
                </c:pt>
                <c:pt idx="41">
                  <c:v>430</c:v>
                </c:pt>
                <c:pt idx="42">
                  <c:v>453</c:v>
                </c:pt>
                <c:pt idx="43">
                  <c:v>466</c:v>
                </c:pt>
                <c:pt idx="44">
                  <c:v>495</c:v>
                </c:pt>
                <c:pt idx="45">
                  <c:v>497</c:v>
                </c:pt>
                <c:pt idx="46">
                  <c:v>509.26</c:v>
                </c:pt>
                <c:pt idx="47">
                  <c:v>518.34699999999998</c:v>
                </c:pt>
                <c:pt idx="48">
                  <c:v>522</c:v>
                </c:pt>
                <c:pt idx="49">
                  <c:v>525</c:v>
                </c:pt>
                <c:pt idx="50">
                  <c:v>530</c:v>
                </c:pt>
                <c:pt idx="51">
                  <c:v>560</c:v>
                </c:pt>
                <c:pt idx="52">
                  <c:v>575</c:v>
                </c:pt>
                <c:pt idx="53">
                  <c:v>608</c:v>
                </c:pt>
                <c:pt idx="54">
                  <c:v>627</c:v>
                </c:pt>
                <c:pt idx="55">
                  <c:v>640</c:v>
                </c:pt>
                <c:pt idx="56">
                  <c:v>648</c:v>
                </c:pt>
                <c:pt idx="57">
                  <c:v>659</c:v>
                </c:pt>
                <c:pt idx="58">
                  <c:v>660</c:v>
                </c:pt>
              </c:numCache>
            </c:numRef>
          </c:xVal>
          <c:yVal>
            <c:numRef>
              <c:f>PSO!$B$18:$BH$18</c:f>
              <c:numCache>
                <c:formatCode>General</c:formatCode>
                <c:ptCount val="59"/>
                <c:pt idx="0">
                  <c:v>1.0747278862169021E-3</c:v>
                </c:pt>
                <c:pt idx="1">
                  <c:v>2.770337400211511E-3</c:v>
                </c:pt>
                <c:pt idx="2">
                  <c:v>6.0091196684837929E-3</c:v>
                </c:pt>
                <c:pt idx="3">
                  <c:v>7.3362558591989644E-3</c:v>
                </c:pt>
                <c:pt idx="4">
                  <c:v>1.2800897018354459E-2</c:v>
                </c:pt>
                <c:pt idx="5">
                  <c:v>1.2878470170829668E-2</c:v>
                </c:pt>
                <c:pt idx="6">
                  <c:v>1.2926503685453204E-2</c:v>
                </c:pt>
                <c:pt idx="7">
                  <c:v>1.2926503685453204E-2</c:v>
                </c:pt>
                <c:pt idx="8">
                  <c:v>1.9442486999797878E-2</c:v>
                </c:pt>
                <c:pt idx="9">
                  <c:v>2.1550453115420663E-2</c:v>
                </c:pt>
                <c:pt idx="10">
                  <c:v>2.4898323535168194E-2</c:v>
                </c:pt>
                <c:pt idx="11">
                  <c:v>2.9316003609712257E-2</c:v>
                </c:pt>
                <c:pt idx="12">
                  <c:v>3.5337557718788298E-2</c:v>
                </c:pt>
                <c:pt idx="13">
                  <c:v>4.5986272957983215E-2</c:v>
                </c:pt>
                <c:pt idx="14">
                  <c:v>4.949900432514872E-2</c:v>
                </c:pt>
                <c:pt idx="15">
                  <c:v>5.6238020113390956E-2</c:v>
                </c:pt>
                <c:pt idx="16">
                  <c:v>6.0535330602017524E-2</c:v>
                </c:pt>
                <c:pt idx="17">
                  <c:v>6.6424258836808123E-2</c:v>
                </c:pt>
                <c:pt idx="18">
                  <c:v>6.9808621459380396E-2</c:v>
                </c:pt>
                <c:pt idx="19">
                  <c:v>7.3833994778189319E-2</c:v>
                </c:pt>
                <c:pt idx="20">
                  <c:v>7.5027574747225878E-2</c:v>
                </c:pt>
                <c:pt idx="21">
                  <c:v>0.10100466791506192</c:v>
                </c:pt>
                <c:pt idx="22">
                  <c:v>0.10225891272270037</c:v>
                </c:pt>
                <c:pt idx="23">
                  <c:v>0.1076578997834319</c:v>
                </c:pt>
                <c:pt idx="24">
                  <c:v>0.10767741324876896</c:v>
                </c:pt>
                <c:pt idx="25">
                  <c:v>0.10872352316870569</c:v>
                </c:pt>
                <c:pt idx="26">
                  <c:v>0.11652514140555914</c:v>
                </c:pt>
                <c:pt idx="27">
                  <c:v>0.11775251579272432</c:v>
                </c:pt>
                <c:pt idx="28">
                  <c:v>0.15718510522432841</c:v>
                </c:pt>
                <c:pt idx="29">
                  <c:v>0.16513161987589126</c:v>
                </c:pt>
                <c:pt idx="30">
                  <c:v>0.22998294737433611</c:v>
                </c:pt>
                <c:pt idx="31">
                  <c:v>0.26942515593875577</c:v>
                </c:pt>
                <c:pt idx="32">
                  <c:v>0.34914931741460214</c:v>
                </c:pt>
                <c:pt idx="33">
                  <c:v>0.38998177576289361</c:v>
                </c:pt>
                <c:pt idx="34">
                  <c:v>0.46949725706021961</c:v>
                </c:pt>
                <c:pt idx="35">
                  <c:v>0.50455339634106489</c:v>
                </c:pt>
                <c:pt idx="36">
                  <c:v>0.50477998383671685</c:v>
                </c:pt>
                <c:pt idx="37">
                  <c:v>0.5275575940348447</c:v>
                </c:pt>
                <c:pt idx="38">
                  <c:v>0.54278878866722668</c:v>
                </c:pt>
                <c:pt idx="39">
                  <c:v>0.55039110422350401</c:v>
                </c:pt>
                <c:pt idx="40">
                  <c:v>0.55939020913034876</c:v>
                </c:pt>
                <c:pt idx="41">
                  <c:v>0.61561836203474851</c:v>
                </c:pt>
                <c:pt idx="42">
                  <c:v>0.64088119977020475</c:v>
                </c:pt>
                <c:pt idx="43">
                  <c:v>0.66316211921312773</c:v>
                </c:pt>
                <c:pt idx="44">
                  <c:v>0.67788461213821571</c:v>
                </c:pt>
                <c:pt idx="45">
                  <c:v>0.68998846735731567</c:v>
                </c:pt>
                <c:pt idx="46">
                  <c:v>0.6960248479213208</c:v>
                </c:pt>
                <c:pt idx="47">
                  <c:v>0.69605821583649885</c:v>
                </c:pt>
                <c:pt idx="48">
                  <c:v>0.73506879689173521</c:v>
                </c:pt>
                <c:pt idx="49">
                  <c:v>0.74578932870834325</c:v>
                </c:pt>
                <c:pt idx="50">
                  <c:v>0.75016100041616429</c:v>
                </c:pt>
                <c:pt idx="51">
                  <c:v>0.78066115029727257</c:v>
                </c:pt>
                <c:pt idx="52">
                  <c:v>0.81947710123521667</c:v>
                </c:pt>
                <c:pt idx="53">
                  <c:v>0.84536914935063501</c:v>
                </c:pt>
                <c:pt idx="54">
                  <c:v>0.85246198230500192</c:v>
                </c:pt>
                <c:pt idx="55">
                  <c:v>0.8618594498428046</c:v>
                </c:pt>
                <c:pt idx="56">
                  <c:v>0.86990200086317682</c:v>
                </c:pt>
                <c:pt idx="57">
                  <c:v>0.90493833894929221</c:v>
                </c:pt>
                <c:pt idx="58">
                  <c:v>0.91007471172082854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0F0-4B0C-A0BA-AD955EA05BF3}"/>
            </c:ext>
          </c:extLst>
        </c:ser>
        <c:ser>
          <c:idx val="4"/>
          <c:order val="11"/>
          <c:tx>
            <c:v>Experimental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ExperimentalData!$A$2:$A$48</c:f>
              <c:numCache>
                <c:formatCode>General</c:formatCode>
                <c:ptCount val="47"/>
                <c:pt idx="0">
                  <c:v>75.4442649434571</c:v>
                </c:pt>
                <c:pt idx="1">
                  <c:v>88.368336025848095</c:v>
                </c:pt>
                <c:pt idx="2">
                  <c:v>104.523424878836</c:v>
                </c:pt>
                <c:pt idx="3">
                  <c:v>120.67851373182501</c:v>
                </c:pt>
                <c:pt idx="4">
                  <c:v>136.833602584814</c:v>
                </c:pt>
                <c:pt idx="5">
                  <c:v>154.28109854604099</c:v>
                </c:pt>
                <c:pt idx="6">
                  <c:v>173.021001615508</c:v>
                </c:pt>
                <c:pt idx="7">
                  <c:v>191.11470113085599</c:v>
                </c:pt>
                <c:pt idx="8">
                  <c:v>207.26978998384399</c:v>
                </c:pt>
                <c:pt idx="9">
                  <c:v>220.84006462035501</c:v>
                </c:pt>
                <c:pt idx="10">
                  <c:v>237.64135702746299</c:v>
                </c:pt>
                <c:pt idx="11">
                  <c:v>250.565428109854</c:v>
                </c:pt>
                <c:pt idx="12">
                  <c:v>262.19709208400599</c:v>
                </c:pt>
                <c:pt idx="13">
                  <c:v>268.65912762520099</c:v>
                </c:pt>
                <c:pt idx="14">
                  <c:v>280.29079159935299</c:v>
                </c:pt>
                <c:pt idx="15">
                  <c:v>284.81421647819002</c:v>
                </c:pt>
                <c:pt idx="16">
                  <c:v>294.50726978998301</c:v>
                </c:pt>
                <c:pt idx="17">
                  <c:v>299.03069466881999</c:v>
                </c:pt>
                <c:pt idx="18">
                  <c:v>306.138933764135</c:v>
                </c:pt>
                <c:pt idx="19">
                  <c:v>311.30856219709199</c:v>
                </c:pt>
                <c:pt idx="20">
                  <c:v>314.53957996768901</c:v>
                </c:pt>
                <c:pt idx="21">
                  <c:v>328.1098546042</c:v>
                </c:pt>
                <c:pt idx="22">
                  <c:v>343.61873990306901</c:v>
                </c:pt>
                <c:pt idx="23">
                  <c:v>360.42003231017702</c:v>
                </c:pt>
                <c:pt idx="24">
                  <c:v>374.63651050080699</c:v>
                </c:pt>
                <c:pt idx="25">
                  <c:v>390.14539579967601</c:v>
                </c:pt>
                <c:pt idx="26">
                  <c:v>410.82390953150201</c:v>
                </c:pt>
                <c:pt idx="27">
                  <c:v>437.96445880452302</c:v>
                </c:pt>
                <c:pt idx="28">
                  <c:v>460.58158319870699</c:v>
                </c:pt>
                <c:pt idx="29">
                  <c:v>483.84491114701098</c:v>
                </c:pt>
                <c:pt idx="30">
                  <c:v>514.216478190629</c:v>
                </c:pt>
                <c:pt idx="31">
                  <c:v>524.47844228094505</c:v>
                </c:pt>
                <c:pt idx="32">
                  <c:v>536.16133518775996</c:v>
                </c:pt>
                <c:pt idx="33">
                  <c:v>550.06954102920702</c:v>
                </c:pt>
                <c:pt idx="34">
                  <c:v>559.52712100139001</c:v>
                </c:pt>
                <c:pt idx="35">
                  <c:v>571.21001390820504</c:v>
                </c:pt>
                <c:pt idx="36">
                  <c:v>581.78025034770496</c:v>
                </c:pt>
                <c:pt idx="37">
                  <c:v>590.68150208623001</c:v>
                </c:pt>
                <c:pt idx="38">
                  <c:v>601.808066759388</c:v>
                </c:pt>
                <c:pt idx="39">
                  <c:v>610.15299026425498</c:v>
                </c:pt>
                <c:pt idx="40">
                  <c:v>620.72322670375502</c:v>
                </c:pt>
                <c:pt idx="41">
                  <c:v>627.39916550764895</c:v>
                </c:pt>
                <c:pt idx="42">
                  <c:v>642.97635605006894</c:v>
                </c:pt>
                <c:pt idx="43">
                  <c:v>654.10292072322602</c:v>
                </c:pt>
                <c:pt idx="44">
                  <c:v>669.68011126564602</c:v>
                </c:pt>
              </c:numCache>
            </c:numRef>
          </c:xVal>
          <c:yVal>
            <c:numRef>
              <c:f>ExperimentalData!$B$2:$B$48</c:f>
              <c:numCache>
                <c:formatCode>General</c:formatCode>
                <c:ptCount val="47"/>
                <c:pt idx="0">
                  <c:v>3.4602076124568199E-3</c:v>
                </c:pt>
                <c:pt idx="1">
                  <c:v>6.2283737024222295E-3</c:v>
                </c:pt>
                <c:pt idx="2">
                  <c:v>7.6124567474049297E-3</c:v>
                </c:pt>
                <c:pt idx="3">
                  <c:v>1.1764705882353E-2</c:v>
                </c:pt>
                <c:pt idx="4">
                  <c:v>1.7301038062283801E-2</c:v>
                </c:pt>
                <c:pt idx="5">
                  <c:v>2.42214532871972E-2</c:v>
                </c:pt>
                <c:pt idx="6">
                  <c:v>3.5294117647058899E-2</c:v>
                </c:pt>
                <c:pt idx="7">
                  <c:v>4.9134948096885803E-2</c:v>
                </c:pt>
                <c:pt idx="8">
                  <c:v>6.2975778546712796E-2</c:v>
                </c:pt>
                <c:pt idx="9">
                  <c:v>7.5432525951557E-2</c:v>
                </c:pt>
                <c:pt idx="10">
                  <c:v>9.4809688581314902E-2</c:v>
                </c:pt>
                <c:pt idx="11">
                  <c:v>0.10865051903114101</c:v>
                </c:pt>
                <c:pt idx="12">
                  <c:v>0.123875432525951</c:v>
                </c:pt>
                <c:pt idx="13">
                  <c:v>0.14878892733564</c:v>
                </c:pt>
                <c:pt idx="14">
                  <c:v>0.166782006920415</c:v>
                </c:pt>
                <c:pt idx="15">
                  <c:v>0.19584775086505102</c:v>
                </c:pt>
                <c:pt idx="16">
                  <c:v>0.21937716262975701</c:v>
                </c:pt>
                <c:pt idx="17">
                  <c:v>0.25536332179930799</c:v>
                </c:pt>
                <c:pt idx="18">
                  <c:v>0.28719723183390899</c:v>
                </c:pt>
                <c:pt idx="19">
                  <c:v>0.319031141868512</c:v>
                </c:pt>
                <c:pt idx="20">
                  <c:v>0.37301038062283703</c:v>
                </c:pt>
                <c:pt idx="21">
                  <c:v>0.41730103806228303</c:v>
                </c:pt>
                <c:pt idx="22">
                  <c:v>0.45467128027681603</c:v>
                </c:pt>
                <c:pt idx="23">
                  <c:v>0.48373702422145298</c:v>
                </c:pt>
                <c:pt idx="24">
                  <c:v>0.50449826989619295</c:v>
                </c:pt>
                <c:pt idx="25">
                  <c:v>0.53217993079584702</c:v>
                </c:pt>
                <c:pt idx="26">
                  <c:v>0.56539792387543197</c:v>
                </c:pt>
                <c:pt idx="27">
                  <c:v>0.60553633217993008</c:v>
                </c:pt>
                <c:pt idx="28">
                  <c:v>0.64290657439446308</c:v>
                </c:pt>
                <c:pt idx="29">
                  <c:v>0.67474048442906498</c:v>
                </c:pt>
                <c:pt idx="30">
                  <c:v>0.70795847750864993</c:v>
                </c:pt>
                <c:pt idx="31">
                  <c:v>0.70971428571428508</c:v>
                </c:pt>
                <c:pt idx="32">
                  <c:v>0.73485714285714299</c:v>
                </c:pt>
                <c:pt idx="33">
                  <c:v>0.753142857142857</c:v>
                </c:pt>
                <c:pt idx="34">
                  <c:v>0.76457142857142801</c:v>
                </c:pt>
                <c:pt idx="35">
                  <c:v>0.78514285714285703</c:v>
                </c:pt>
                <c:pt idx="36">
                  <c:v>0.79657142857142804</c:v>
                </c:pt>
                <c:pt idx="37">
                  <c:v>0.80342857142857094</c:v>
                </c:pt>
                <c:pt idx="38">
                  <c:v>0.82857142857142807</c:v>
                </c:pt>
                <c:pt idx="39">
                  <c:v>0.83314285714285707</c:v>
                </c:pt>
                <c:pt idx="40">
                  <c:v>0.84685714285714198</c:v>
                </c:pt>
                <c:pt idx="41">
                  <c:v>0.8628571428571421</c:v>
                </c:pt>
                <c:pt idx="42">
                  <c:v>0.872</c:v>
                </c:pt>
                <c:pt idx="43">
                  <c:v>0.88571428571428501</c:v>
                </c:pt>
                <c:pt idx="44">
                  <c:v>0.90628571428571403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0F0-4B0C-A0BA-AD955EA05B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642784"/>
        <c:axId val="1475644032"/>
      </c:scatterChart>
      <c:valAx>
        <c:axId val="1475642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Boiling Point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644032"/>
        <c:crosses val="autoZero"/>
        <c:crossBetween val="midCat"/>
      </c:valAx>
      <c:valAx>
        <c:axId val="147564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mass fraction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642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 sz="1600" b="0" i="0" baseline="0">
                <a:effectLst/>
              </a:rPr>
              <a:t>Σύγκριση </a:t>
            </a:r>
            <a:r>
              <a:rPr lang="en-US" sz="1600" b="0" i="0" baseline="0">
                <a:effectLst/>
              </a:rPr>
              <a:t>TBP </a:t>
            </a:r>
            <a:r>
              <a:rPr lang="el-GR" sz="1600" b="0" i="0" baseline="0">
                <a:effectLst/>
              </a:rPr>
              <a:t>πρότυπου αναβαθμισμένου και κανονικού βιοαργού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8431930173760592E-2"/>
          <c:y val="0.12728018372703409"/>
          <c:w val="0.7383856956514615"/>
          <c:h val="0.60773950131233589"/>
        </c:manualLayout>
      </c:layout>
      <c:scatterChart>
        <c:scatterStyle val="smoothMarker"/>
        <c:varyColors val="0"/>
        <c:ser>
          <c:idx val="9"/>
          <c:order val="0"/>
          <c:tx>
            <c:v>Βιοαργό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ExperimentalData!$A$2:$A$48</c:f>
              <c:numCache>
                <c:formatCode>General</c:formatCode>
                <c:ptCount val="47"/>
                <c:pt idx="0">
                  <c:v>75.4442649434571</c:v>
                </c:pt>
                <c:pt idx="1">
                  <c:v>88.368336025848095</c:v>
                </c:pt>
                <c:pt idx="2">
                  <c:v>104.523424878836</c:v>
                </c:pt>
                <c:pt idx="3">
                  <c:v>120.67851373182501</c:v>
                </c:pt>
                <c:pt idx="4">
                  <c:v>136.833602584814</c:v>
                </c:pt>
                <c:pt idx="5">
                  <c:v>154.28109854604099</c:v>
                </c:pt>
                <c:pt idx="6">
                  <c:v>173.021001615508</c:v>
                </c:pt>
                <c:pt idx="7">
                  <c:v>191.11470113085599</c:v>
                </c:pt>
                <c:pt idx="8">
                  <c:v>207.26978998384399</c:v>
                </c:pt>
                <c:pt idx="9">
                  <c:v>220.84006462035501</c:v>
                </c:pt>
                <c:pt idx="10">
                  <c:v>237.64135702746299</c:v>
                </c:pt>
                <c:pt idx="11">
                  <c:v>250.565428109854</c:v>
                </c:pt>
                <c:pt idx="12">
                  <c:v>262.19709208400599</c:v>
                </c:pt>
                <c:pt idx="13">
                  <c:v>268.65912762520099</c:v>
                </c:pt>
                <c:pt idx="14">
                  <c:v>280.29079159935299</c:v>
                </c:pt>
                <c:pt idx="15">
                  <c:v>284.81421647819002</c:v>
                </c:pt>
                <c:pt idx="16">
                  <c:v>294.50726978998301</c:v>
                </c:pt>
                <c:pt idx="17">
                  <c:v>299.03069466881999</c:v>
                </c:pt>
                <c:pt idx="18">
                  <c:v>306.138933764135</c:v>
                </c:pt>
                <c:pt idx="19">
                  <c:v>311.30856219709199</c:v>
                </c:pt>
                <c:pt idx="20">
                  <c:v>314.53957996768901</c:v>
                </c:pt>
                <c:pt idx="21">
                  <c:v>328.1098546042</c:v>
                </c:pt>
                <c:pt idx="22">
                  <c:v>343.61873990306901</c:v>
                </c:pt>
                <c:pt idx="23">
                  <c:v>360.42003231017702</c:v>
                </c:pt>
                <c:pt idx="24">
                  <c:v>374.63651050080699</c:v>
                </c:pt>
                <c:pt idx="25">
                  <c:v>390.14539579967601</c:v>
                </c:pt>
                <c:pt idx="26">
                  <c:v>410.82390953150201</c:v>
                </c:pt>
                <c:pt idx="27">
                  <c:v>437.96445880452302</c:v>
                </c:pt>
                <c:pt idx="28">
                  <c:v>460.58158319870699</c:v>
                </c:pt>
                <c:pt idx="29">
                  <c:v>483.84491114701098</c:v>
                </c:pt>
                <c:pt idx="30">
                  <c:v>514.216478190629</c:v>
                </c:pt>
                <c:pt idx="31">
                  <c:v>524.47844228094505</c:v>
                </c:pt>
                <c:pt idx="32">
                  <c:v>536.16133518775996</c:v>
                </c:pt>
                <c:pt idx="33">
                  <c:v>550.06954102920702</c:v>
                </c:pt>
                <c:pt idx="34">
                  <c:v>559.52712100139001</c:v>
                </c:pt>
                <c:pt idx="35">
                  <c:v>571.21001390820504</c:v>
                </c:pt>
                <c:pt idx="36">
                  <c:v>581.78025034770496</c:v>
                </c:pt>
                <c:pt idx="37">
                  <c:v>590.68150208623001</c:v>
                </c:pt>
                <c:pt idx="38">
                  <c:v>601.808066759388</c:v>
                </c:pt>
                <c:pt idx="39">
                  <c:v>610.15299026425498</c:v>
                </c:pt>
                <c:pt idx="40">
                  <c:v>620.72322670375502</c:v>
                </c:pt>
                <c:pt idx="41">
                  <c:v>627.39916550764895</c:v>
                </c:pt>
                <c:pt idx="42">
                  <c:v>642.97635605006894</c:v>
                </c:pt>
                <c:pt idx="43">
                  <c:v>654.10292072322602</c:v>
                </c:pt>
                <c:pt idx="44">
                  <c:v>669.68011126564602</c:v>
                </c:pt>
              </c:numCache>
            </c:numRef>
          </c:xVal>
          <c:yVal>
            <c:numRef>
              <c:f>ExperimentalData!$B$2:$B$48</c:f>
              <c:numCache>
                <c:formatCode>General</c:formatCode>
                <c:ptCount val="47"/>
                <c:pt idx="0">
                  <c:v>3.4602076124568199E-3</c:v>
                </c:pt>
                <c:pt idx="1">
                  <c:v>6.2283737024222295E-3</c:v>
                </c:pt>
                <c:pt idx="2">
                  <c:v>7.6124567474049297E-3</c:v>
                </c:pt>
                <c:pt idx="3">
                  <c:v>1.1764705882353E-2</c:v>
                </c:pt>
                <c:pt idx="4">
                  <c:v>1.7301038062283801E-2</c:v>
                </c:pt>
                <c:pt idx="5">
                  <c:v>2.42214532871972E-2</c:v>
                </c:pt>
                <c:pt idx="6">
                  <c:v>3.5294117647058899E-2</c:v>
                </c:pt>
                <c:pt idx="7">
                  <c:v>4.9134948096885803E-2</c:v>
                </c:pt>
                <c:pt idx="8">
                  <c:v>6.2975778546712796E-2</c:v>
                </c:pt>
                <c:pt idx="9">
                  <c:v>7.5432525951557E-2</c:v>
                </c:pt>
                <c:pt idx="10">
                  <c:v>9.4809688581314902E-2</c:v>
                </c:pt>
                <c:pt idx="11">
                  <c:v>0.10865051903114101</c:v>
                </c:pt>
                <c:pt idx="12">
                  <c:v>0.123875432525951</c:v>
                </c:pt>
                <c:pt idx="13">
                  <c:v>0.14878892733564</c:v>
                </c:pt>
                <c:pt idx="14">
                  <c:v>0.166782006920415</c:v>
                </c:pt>
                <c:pt idx="15">
                  <c:v>0.19584775086505102</c:v>
                </c:pt>
                <c:pt idx="16">
                  <c:v>0.21937716262975701</c:v>
                </c:pt>
                <c:pt idx="17">
                  <c:v>0.25536332179930799</c:v>
                </c:pt>
                <c:pt idx="18">
                  <c:v>0.28719723183390899</c:v>
                </c:pt>
                <c:pt idx="19">
                  <c:v>0.319031141868512</c:v>
                </c:pt>
                <c:pt idx="20">
                  <c:v>0.37301038062283703</c:v>
                </c:pt>
                <c:pt idx="21">
                  <c:v>0.41730103806228303</c:v>
                </c:pt>
                <c:pt idx="22">
                  <c:v>0.45467128027681603</c:v>
                </c:pt>
                <c:pt idx="23">
                  <c:v>0.48373702422145298</c:v>
                </c:pt>
                <c:pt idx="24">
                  <c:v>0.50449826989619295</c:v>
                </c:pt>
                <c:pt idx="25">
                  <c:v>0.53217993079584702</c:v>
                </c:pt>
                <c:pt idx="26">
                  <c:v>0.56539792387543197</c:v>
                </c:pt>
                <c:pt idx="27">
                  <c:v>0.60553633217993008</c:v>
                </c:pt>
                <c:pt idx="28">
                  <c:v>0.64290657439446308</c:v>
                </c:pt>
                <c:pt idx="29">
                  <c:v>0.67474048442906498</c:v>
                </c:pt>
                <c:pt idx="30">
                  <c:v>0.70795847750864993</c:v>
                </c:pt>
                <c:pt idx="31">
                  <c:v>0.70971428571428508</c:v>
                </c:pt>
                <c:pt idx="32">
                  <c:v>0.73485714285714299</c:v>
                </c:pt>
                <c:pt idx="33">
                  <c:v>0.753142857142857</c:v>
                </c:pt>
                <c:pt idx="34">
                  <c:v>0.76457142857142801</c:v>
                </c:pt>
                <c:pt idx="35">
                  <c:v>0.78514285714285703</c:v>
                </c:pt>
                <c:pt idx="36">
                  <c:v>0.79657142857142804</c:v>
                </c:pt>
                <c:pt idx="37">
                  <c:v>0.80342857142857094</c:v>
                </c:pt>
                <c:pt idx="38">
                  <c:v>0.82857142857142807</c:v>
                </c:pt>
                <c:pt idx="39">
                  <c:v>0.83314285714285707</c:v>
                </c:pt>
                <c:pt idx="40">
                  <c:v>0.84685714285714198</c:v>
                </c:pt>
                <c:pt idx="41">
                  <c:v>0.8628571428571421</c:v>
                </c:pt>
                <c:pt idx="42">
                  <c:v>0.872</c:v>
                </c:pt>
                <c:pt idx="43">
                  <c:v>0.88571428571428501</c:v>
                </c:pt>
                <c:pt idx="44">
                  <c:v>0.90628571428571403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5A85-4F06-A52A-9C67093F04E0}"/>
            </c:ext>
          </c:extLst>
        </c:ser>
        <c:ser>
          <c:idx val="3"/>
          <c:order val="1"/>
          <c:tx>
            <c:v>Αναβαθμισμένο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ExperimentalData!$E$2:$E$36</c:f>
              <c:numCache>
                <c:formatCode>General</c:formatCode>
                <c:ptCount val="35"/>
                <c:pt idx="0">
                  <c:v>91.111111109999996</c:v>
                </c:pt>
                <c:pt idx="1">
                  <c:v>100</c:v>
                </c:pt>
                <c:pt idx="2">
                  <c:v>114.44444439999999</c:v>
                </c:pt>
                <c:pt idx="3">
                  <c:v>133.33333329999999</c:v>
                </c:pt>
                <c:pt idx="4">
                  <c:v>151.11111109999999</c:v>
                </c:pt>
                <c:pt idx="5">
                  <c:v>172.2222222</c:v>
                </c:pt>
                <c:pt idx="6">
                  <c:v>187.7777778</c:v>
                </c:pt>
                <c:pt idx="7">
                  <c:v>205.55555559999999</c:v>
                </c:pt>
                <c:pt idx="8">
                  <c:v>218.88888890000001</c:v>
                </c:pt>
                <c:pt idx="9">
                  <c:v>232.2222222</c:v>
                </c:pt>
                <c:pt idx="10">
                  <c:v>242.2222222</c:v>
                </c:pt>
                <c:pt idx="11">
                  <c:v>262.22222219999998</c:v>
                </c:pt>
                <c:pt idx="12">
                  <c:v>270</c:v>
                </c:pt>
                <c:pt idx="13">
                  <c:v>276.66666670000001</c:v>
                </c:pt>
                <c:pt idx="14">
                  <c:v>284.44444440000001</c:v>
                </c:pt>
                <c:pt idx="15">
                  <c:v>285.55555559999999</c:v>
                </c:pt>
                <c:pt idx="16">
                  <c:v>292.22222219999998</c:v>
                </c:pt>
                <c:pt idx="17">
                  <c:v>296.66666670000001</c:v>
                </c:pt>
                <c:pt idx="18">
                  <c:v>300</c:v>
                </c:pt>
                <c:pt idx="19">
                  <c:v>302.22222219999998</c:v>
                </c:pt>
                <c:pt idx="20">
                  <c:v>321.11111110000002</c:v>
                </c:pt>
                <c:pt idx="21">
                  <c:v>344.44444440000001</c:v>
                </c:pt>
                <c:pt idx="22">
                  <c:v>373.33333329999999</c:v>
                </c:pt>
                <c:pt idx="23">
                  <c:v>411.11111110000002</c:v>
                </c:pt>
                <c:pt idx="24">
                  <c:v>456.66666670000001</c:v>
                </c:pt>
                <c:pt idx="25">
                  <c:v>510</c:v>
                </c:pt>
                <c:pt idx="26">
                  <c:v>556.66666669999995</c:v>
                </c:pt>
                <c:pt idx="27">
                  <c:v>611.11111110000002</c:v>
                </c:pt>
                <c:pt idx="28">
                  <c:v>643.33333330000005</c:v>
                </c:pt>
                <c:pt idx="29">
                  <c:v>680</c:v>
                </c:pt>
              </c:numCache>
            </c:numRef>
          </c:xVal>
          <c:yVal>
            <c:numRef>
              <c:f>ExperimentalData!$G$2:$G$36</c:f>
              <c:numCache>
                <c:formatCode>General</c:formatCode>
                <c:ptCount val="35"/>
                <c:pt idx="0">
                  <c:v>1.2413793099999999E-2</c:v>
                </c:pt>
                <c:pt idx="1">
                  <c:v>5.3793103450000004E-2</c:v>
                </c:pt>
                <c:pt idx="2">
                  <c:v>9.5172413789999993E-2</c:v>
                </c:pt>
                <c:pt idx="3">
                  <c:v>0.11172413790000001</c:v>
                </c:pt>
                <c:pt idx="4">
                  <c:v>0.12551724139999998</c:v>
                </c:pt>
                <c:pt idx="5">
                  <c:v>0.13103448279999999</c:v>
                </c:pt>
                <c:pt idx="6">
                  <c:v>0.1448275862</c:v>
                </c:pt>
                <c:pt idx="7">
                  <c:v>0.1613793103</c:v>
                </c:pt>
                <c:pt idx="8">
                  <c:v>0.1862068966</c:v>
                </c:pt>
                <c:pt idx="9">
                  <c:v>0.21103448279999998</c:v>
                </c:pt>
                <c:pt idx="10">
                  <c:v>0.24137931030000001</c:v>
                </c:pt>
                <c:pt idx="11">
                  <c:v>0.28275862069999996</c:v>
                </c:pt>
                <c:pt idx="12">
                  <c:v>0.33793103449999995</c:v>
                </c:pt>
                <c:pt idx="13">
                  <c:v>0.39862068970000003</c:v>
                </c:pt>
                <c:pt idx="14">
                  <c:v>0.43724137929999995</c:v>
                </c:pt>
                <c:pt idx="15">
                  <c:v>0.47310344830000001</c:v>
                </c:pt>
                <c:pt idx="16">
                  <c:v>0.51448275860000003</c:v>
                </c:pt>
                <c:pt idx="17">
                  <c:v>0.54758620690000004</c:v>
                </c:pt>
                <c:pt idx="18">
                  <c:v>0.58896551720000001</c:v>
                </c:pt>
                <c:pt idx="19">
                  <c:v>0.61931034480000002</c:v>
                </c:pt>
                <c:pt idx="20">
                  <c:v>0.64965517239999993</c:v>
                </c:pt>
                <c:pt idx="21">
                  <c:v>0.69103448279999991</c:v>
                </c:pt>
                <c:pt idx="22">
                  <c:v>0.74068965520000007</c:v>
                </c:pt>
                <c:pt idx="23">
                  <c:v>0.79034482760000002</c:v>
                </c:pt>
                <c:pt idx="24">
                  <c:v>0.82344827589999992</c:v>
                </c:pt>
                <c:pt idx="25">
                  <c:v>0.85103448279999994</c:v>
                </c:pt>
                <c:pt idx="26">
                  <c:v>0.87862068969999996</c:v>
                </c:pt>
                <c:pt idx="27">
                  <c:v>0.89517241380000001</c:v>
                </c:pt>
                <c:pt idx="28">
                  <c:v>0.90620689659999998</c:v>
                </c:pt>
                <c:pt idx="29">
                  <c:v>0.90896551720000007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5A85-4F06-A52A-9C67093F04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0044672"/>
        <c:axId val="1330047168"/>
      </c:scatterChart>
      <c:valAx>
        <c:axId val="133004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047168"/>
        <c:crosses val="autoZero"/>
        <c:crossBetween val="midCat"/>
      </c:valAx>
      <c:valAx>
        <c:axId val="133004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044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 sz="1600" b="0" i="0" baseline="0">
                <a:effectLst/>
              </a:rPr>
              <a:t>Καμπύλη </a:t>
            </a:r>
            <a:r>
              <a:rPr lang="en-US" sz="1600" b="0" i="0" baseline="0">
                <a:effectLst/>
              </a:rPr>
              <a:t>TBP </a:t>
            </a:r>
            <a:r>
              <a:rPr lang="el-GR" sz="1600" b="0" i="0" baseline="0">
                <a:effectLst/>
              </a:rPr>
              <a:t>για το αναβαθμισμένο βιοαργό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9224814390461255E-2"/>
          <c:y val="0.11473784753916445"/>
          <c:w val="0.80011105422967654"/>
          <c:h val="0.79743520567140791"/>
        </c:manualLayout>
      </c:layout>
      <c:scatterChart>
        <c:scatterStyle val="smoothMarker"/>
        <c:varyColors val="0"/>
        <c:ser>
          <c:idx val="4"/>
          <c:order val="0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ExperimentalData!$J$2:$J$3</c:f>
              <c:numCache>
                <c:formatCode>General</c:formatCode>
                <c:ptCount val="2"/>
                <c:pt idx="0">
                  <c:v>32</c:v>
                </c:pt>
                <c:pt idx="1">
                  <c:v>32</c:v>
                </c:pt>
              </c:numCache>
            </c:numRef>
          </c:xVal>
          <c:yVal>
            <c:numRef>
              <c:f>ExperimentalData!$K$2:$K$3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FF3-45AB-BF31-7F58A991C851}"/>
            </c:ext>
          </c:extLst>
        </c:ser>
        <c:ser>
          <c:idx val="6"/>
          <c:order val="1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ExperimentalData!$J$4:$J$5</c:f>
              <c:numCache>
                <c:formatCode>General</c:formatCode>
                <c:ptCount val="2"/>
                <c:pt idx="0">
                  <c:v>88</c:v>
                </c:pt>
                <c:pt idx="1">
                  <c:v>88</c:v>
                </c:pt>
              </c:numCache>
            </c:numRef>
          </c:xVal>
          <c:yVal>
            <c:numRef>
              <c:f>ExperimentalData!$K$4:$K$5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FF3-45AB-BF31-7F58A991C851}"/>
            </c:ext>
          </c:extLst>
        </c:ser>
        <c:ser>
          <c:idx val="7"/>
          <c:order val="2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ExperimentalData!$J$6:$J$7</c:f>
              <c:numCache>
                <c:formatCode>General</c:formatCode>
                <c:ptCount val="2"/>
                <c:pt idx="0">
                  <c:v>193</c:v>
                </c:pt>
                <c:pt idx="1">
                  <c:v>193</c:v>
                </c:pt>
              </c:numCache>
            </c:numRef>
          </c:xVal>
          <c:yVal>
            <c:numRef>
              <c:f>ExperimentalData!$K$6:$K$7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FF3-45AB-BF31-7F58A991C851}"/>
            </c:ext>
          </c:extLst>
        </c:ser>
        <c:ser>
          <c:idx val="8"/>
          <c:order val="3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ExperimentalData!$J$8:$J$9</c:f>
              <c:numCache>
                <c:formatCode>General</c:formatCode>
                <c:ptCount val="2"/>
                <c:pt idx="0">
                  <c:v>271</c:v>
                </c:pt>
                <c:pt idx="1">
                  <c:v>271</c:v>
                </c:pt>
              </c:numCache>
            </c:numRef>
          </c:xVal>
          <c:yVal>
            <c:numRef>
              <c:f>ExperimentalData!$K$8:$K$9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FF3-45AB-BF31-7F58A991C851}"/>
            </c:ext>
          </c:extLst>
        </c:ser>
        <c:ser>
          <c:idx val="9"/>
          <c:order val="4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ExperimentalData!$J$10:$J$11</c:f>
              <c:numCache>
                <c:formatCode>General</c:formatCode>
                <c:ptCount val="2"/>
                <c:pt idx="0">
                  <c:v>321</c:v>
                </c:pt>
                <c:pt idx="1">
                  <c:v>321</c:v>
                </c:pt>
              </c:numCache>
            </c:numRef>
          </c:xVal>
          <c:yVal>
            <c:numRef>
              <c:f>ExperimentalData!$K$10:$K$11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FF3-45AB-BF31-7F58A991C851}"/>
            </c:ext>
          </c:extLst>
        </c:ser>
        <c:ser>
          <c:idx val="10"/>
          <c:order val="5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ExperimentalData!$J$12:$J$13</c:f>
              <c:numCache>
                <c:formatCode>General</c:formatCode>
                <c:ptCount val="2"/>
                <c:pt idx="0">
                  <c:v>425</c:v>
                </c:pt>
                <c:pt idx="1">
                  <c:v>425</c:v>
                </c:pt>
              </c:numCache>
            </c:numRef>
          </c:xVal>
          <c:yVal>
            <c:numRef>
              <c:f>ExperimentalData!$K$12:$K$13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FF3-45AB-BF31-7F58A991C851}"/>
            </c:ext>
          </c:extLst>
        </c:ser>
        <c:ser>
          <c:idx val="11"/>
          <c:order val="6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ExperimentalData!$J$14:$J$15</c:f>
              <c:numCache>
                <c:formatCode>General</c:formatCode>
                <c:ptCount val="2"/>
                <c:pt idx="0">
                  <c:v>510</c:v>
                </c:pt>
                <c:pt idx="1">
                  <c:v>510</c:v>
                </c:pt>
              </c:numCache>
            </c:numRef>
          </c:xVal>
          <c:yVal>
            <c:numRef>
              <c:f>ExperimentalData!$K$14:$K$15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FF3-45AB-BF31-7F58A991C851}"/>
            </c:ext>
          </c:extLst>
        </c:ser>
        <c:ser>
          <c:idx val="12"/>
          <c:order val="7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ExperimentalData!$J$16:$J$17</c:f>
              <c:numCache>
                <c:formatCode>General</c:formatCode>
                <c:ptCount val="2"/>
                <c:pt idx="0">
                  <c:v>564</c:v>
                </c:pt>
                <c:pt idx="1">
                  <c:v>564</c:v>
                </c:pt>
              </c:numCache>
            </c:numRef>
          </c:xVal>
          <c:yVal>
            <c:numRef>
              <c:f>ExperimentalData!$K$16:$K$17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8FF3-45AB-BF31-7F58A991C851}"/>
            </c:ext>
          </c:extLst>
        </c:ser>
        <c:ser>
          <c:idx val="1"/>
          <c:order val="8"/>
          <c:tx>
            <c:v>SQP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Upgaded!$B$2:$AN$2</c:f>
              <c:numCache>
                <c:formatCode>General</c:formatCode>
                <c:ptCount val="39"/>
                <c:pt idx="0">
                  <c:v>58</c:v>
                </c:pt>
                <c:pt idx="1">
                  <c:v>71.8</c:v>
                </c:pt>
                <c:pt idx="2">
                  <c:v>111</c:v>
                </c:pt>
                <c:pt idx="3">
                  <c:v>118</c:v>
                </c:pt>
                <c:pt idx="4">
                  <c:v>136</c:v>
                </c:pt>
                <c:pt idx="5">
                  <c:v>145</c:v>
                </c:pt>
                <c:pt idx="6">
                  <c:v>152</c:v>
                </c:pt>
                <c:pt idx="7">
                  <c:v>164.2</c:v>
                </c:pt>
                <c:pt idx="8">
                  <c:v>172</c:v>
                </c:pt>
                <c:pt idx="9">
                  <c:v>178.2</c:v>
                </c:pt>
                <c:pt idx="10">
                  <c:v>181.7</c:v>
                </c:pt>
                <c:pt idx="11">
                  <c:v>185</c:v>
                </c:pt>
                <c:pt idx="12">
                  <c:v>220</c:v>
                </c:pt>
                <c:pt idx="13">
                  <c:v>252</c:v>
                </c:pt>
                <c:pt idx="14">
                  <c:v>270</c:v>
                </c:pt>
                <c:pt idx="15">
                  <c:v>302</c:v>
                </c:pt>
                <c:pt idx="16">
                  <c:v>343</c:v>
                </c:pt>
                <c:pt idx="17">
                  <c:v>373.68099999999998</c:v>
                </c:pt>
                <c:pt idx="18">
                  <c:v>401</c:v>
                </c:pt>
                <c:pt idx="19">
                  <c:v>430</c:v>
                </c:pt>
                <c:pt idx="20">
                  <c:v>440</c:v>
                </c:pt>
                <c:pt idx="21">
                  <c:v>466</c:v>
                </c:pt>
                <c:pt idx="22">
                  <c:v>497</c:v>
                </c:pt>
                <c:pt idx="23">
                  <c:v>522</c:v>
                </c:pt>
                <c:pt idx="24">
                  <c:v>525</c:v>
                </c:pt>
                <c:pt idx="25">
                  <c:v>575</c:v>
                </c:pt>
                <c:pt idx="26">
                  <c:v>608</c:v>
                </c:pt>
                <c:pt idx="27">
                  <c:v>627</c:v>
                </c:pt>
                <c:pt idx="28">
                  <c:v>659</c:v>
                </c:pt>
                <c:pt idx="29">
                  <c:v>660</c:v>
                </c:pt>
              </c:numCache>
            </c:numRef>
          </c:xVal>
          <c:yVal>
            <c:numRef>
              <c:f>SQP!$B$27:$AR$27</c:f>
              <c:numCache>
                <c:formatCode>General</c:formatCode>
                <c:ptCount val="43"/>
                <c:pt idx="0">
                  <c:v>2.6501334797836958E-2</c:v>
                </c:pt>
                <c:pt idx="1">
                  <c:v>5.299891733364178E-2</c:v>
                </c:pt>
                <c:pt idx="2">
                  <c:v>7.3472018853052906E-2</c:v>
                </c:pt>
                <c:pt idx="3">
                  <c:v>8.1398711251379124E-2</c:v>
                </c:pt>
                <c:pt idx="4">
                  <c:v>0.1011892819652645</c:v>
                </c:pt>
                <c:pt idx="5">
                  <c:v>0.11999932943270129</c:v>
                </c:pt>
                <c:pt idx="6">
                  <c:v>0.13670675845544178</c:v>
                </c:pt>
                <c:pt idx="7">
                  <c:v>0.15361374186110149</c:v>
                </c:pt>
                <c:pt idx="8">
                  <c:v>0.17117551862560884</c:v>
                </c:pt>
                <c:pt idx="9">
                  <c:v>0.18760926021725843</c:v>
                </c:pt>
                <c:pt idx="10">
                  <c:v>0.20061033619172805</c:v>
                </c:pt>
                <c:pt idx="11">
                  <c:v>0.20826202580477754</c:v>
                </c:pt>
                <c:pt idx="12">
                  <c:v>0.24999641572716441</c:v>
                </c:pt>
                <c:pt idx="13">
                  <c:v>0.34832704594850705</c:v>
                </c:pt>
                <c:pt idx="14">
                  <c:v>0.44652670412603213</c:v>
                </c:pt>
                <c:pt idx="15">
                  <c:v>0.63000037776338358</c:v>
                </c:pt>
                <c:pt idx="16">
                  <c:v>0.68999841596548384</c:v>
                </c:pt>
                <c:pt idx="17">
                  <c:v>0.73999925432348068</c:v>
                </c:pt>
                <c:pt idx="18">
                  <c:v>0.83884319825109688</c:v>
                </c:pt>
                <c:pt idx="19">
                  <c:v>0.83884319825109688</c:v>
                </c:pt>
                <c:pt idx="20">
                  <c:v>0.83884319825109688</c:v>
                </c:pt>
                <c:pt idx="21">
                  <c:v>0.83942068576847351</c:v>
                </c:pt>
                <c:pt idx="22">
                  <c:v>0.83999840265059733</c:v>
                </c:pt>
                <c:pt idx="23">
                  <c:v>0.855010651327194</c:v>
                </c:pt>
                <c:pt idx="24">
                  <c:v>0.87000143263102203</c:v>
                </c:pt>
                <c:pt idx="25">
                  <c:v>0.87999762852086705</c:v>
                </c:pt>
                <c:pt idx="26">
                  <c:v>0.88934025146564721</c:v>
                </c:pt>
                <c:pt idx="27">
                  <c:v>0.90000000000000024</c:v>
                </c:pt>
                <c:pt idx="28">
                  <c:v>0.90000000000000024</c:v>
                </c:pt>
                <c:pt idx="29">
                  <c:v>0.90000000000000024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8FF3-45AB-BF31-7F58A991C851}"/>
            </c:ext>
          </c:extLst>
        </c:ser>
        <c:ser>
          <c:idx val="0"/>
          <c:order val="9"/>
          <c:tx>
            <c:v>Least Squares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Upgaded!$B$2:$AP$2</c:f>
              <c:numCache>
                <c:formatCode>General</c:formatCode>
                <c:ptCount val="41"/>
                <c:pt idx="0">
                  <c:v>58</c:v>
                </c:pt>
                <c:pt idx="1">
                  <c:v>71.8</c:v>
                </c:pt>
                <c:pt idx="2">
                  <c:v>111</c:v>
                </c:pt>
                <c:pt idx="3">
                  <c:v>118</c:v>
                </c:pt>
                <c:pt idx="4">
                  <c:v>136</c:v>
                </c:pt>
                <c:pt idx="5">
                  <c:v>145</c:v>
                </c:pt>
                <c:pt idx="6">
                  <c:v>152</c:v>
                </c:pt>
                <c:pt idx="7">
                  <c:v>164.2</c:v>
                </c:pt>
                <c:pt idx="8">
                  <c:v>172</c:v>
                </c:pt>
                <c:pt idx="9">
                  <c:v>178.2</c:v>
                </c:pt>
                <c:pt idx="10">
                  <c:v>181.7</c:v>
                </c:pt>
                <c:pt idx="11">
                  <c:v>185</c:v>
                </c:pt>
                <c:pt idx="12">
                  <c:v>220</c:v>
                </c:pt>
                <c:pt idx="13">
                  <c:v>252</c:v>
                </c:pt>
                <c:pt idx="14">
                  <c:v>270</c:v>
                </c:pt>
                <c:pt idx="15">
                  <c:v>302</c:v>
                </c:pt>
                <c:pt idx="16">
                  <c:v>343</c:v>
                </c:pt>
                <c:pt idx="17">
                  <c:v>373.68099999999998</c:v>
                </c:pt>
                <c:pt idx="18">
                  <c:v>401</c:v>
                </c:pt>
                <c:pt idx="19">
                  <c:v>430</c:v>
                </c:pt>
                <c:pt idx="20">
                  <c:v>440</c:v>
                </c:pt>
                <c:pt idx="21">
                  <c:v>466</c:v>
                </c:pt>
                <c:pt idx="22">
                  <c:v>497</c:v>
                </c:pt>
                <c:pt idx="23">
                  <c:v>522</c:v>
                </c:pt>
                <c:pt idx="24">
                  <c:v>525</c:v>
                </c:pt>
                <c:pt idx="25">
                  <c:v>575</c:v>
                </c:pt>
                <c:pt idx="26">
                  <c:v>608</c:v>
                </c:pt>
                <c:pt idx="27">
                  <c:v>627</c:v>
                </c:pt>
                <c:pt idx="28">
                  <c:v>659</c:v>
                </c:pt>
                <c:pt idx="29">
                  <c:v>660</c:v>
                </c:pt>
              </c:numCache>
            </c:numRef>
          </c:xVal>
          <c:yVal>
            <c:numRef>
              <c:f>LEASTSQUARES!$B$27:$AD$27</c:f>
              <c:numCache>
                <c:formatCode>General</c:formatCode>
                <c:ptCount val="29"/>
                <c:pt idx="0">
                  <c:v>2.7132683933362645E-2</c:v>
                </c:pt>
                <c:pt idx="1">
                  <c:v>5.3281391965387864E-2</c:v>
                </c:pt>
                <c:pt idx="2">
                  <c:v>7.2387903374315429E-2</c:v>
                </c:pt>
                <c:pt idx="3">
                  <c:v>8.0975308554326789E-2</c:v>
                </c:pt>
                <c:pt idx="4">
                  <c:v>0.10005122219828742</c:v>
                </c:pt>
                <c:pt idx="5">
                  <c:v>0.11985965428234589</c:v>
                </c:pt>
                <c:pt idx="6">
                  <c:v>0.13790856489213013</c:v>
                </c:pt>
                <c:pt idx="7">
                  <c:v>0.15478732290220501</c:v>
                </c:pt>
                <c:pt idx="8">
                  <c:v>0.16807876758394913</c:v>
                </c:pt>
                <c:pt idx="9">
                  <c:v>0.18654000474238661</c:v>
                </c:pt>
                <c:pt idx="10">
                  <c:v>0.20014789359445434</c:v>
                </c:pt>
                <c:pt idx="11">
                  <c:v>0.20787842641995496</c:v>
                </c:pt>
                <c:pt idx="12">
                  <c:v>0.25075599385941344</c:v>
                </c:pt>
                <c:pt idx="13">
                  <c:v>0.34995044037141143</c:v>
                </c:pt>
                <c:pt idx="14">
                  <c:v>0.44638028202213442</c:v>
                </c:pt>
                <c:pt idx="15">
                  <c:v>0.62892202353061133</c:v>
                </c:pt>
                <c:pt idx="16">
                  <c:v>0.69037377002691702</c:v>
                </c:pt>
                <c:pt idx="17">
                  <c:v>0.74304890341558161</c:v>
                </c:pt>
                <c:pt idx="18">
                  <c:v>0.83799125659188778</c:v>
                </c:pt>
                <c:pt idx="19">
                  <c:v>0.83799125659188778</c:v>
                </c:pt>
                <c:pt idx="20">
                  <c:v>0.83799125659188778</c:v>
                </c:pt>
                <c:pt idx="21">
                  <c:v>0.83931508652811171</c:v>
                </c:pt>
                <c:pt idx="22">
                  <c:v>0.84072431427404237</c:v>
                </c:pt>
                <c:pt idx="23">
                  <c:v>0.85499408011307121</c:v>
                </c:pt>
                <c:pt idx="24">
                  <c:v>0.86935726313917316</c:v>
                </c:pt>
                <c:pt idx="25">
                  <c:v>0.88060159963483453</c:v>
                </c:pt>
                <c:pt idx="26">
                  <c:v>0.89456834833793508</c:v>
                </c:pt>
                <c:pt idx="27">
                  <c:v>0.89975817198097019</c:v>
                </c:pt>
                <c:pt idx="28">
                  <c:v>0.90394274421834719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8FF3-45AB-BF31-7F58A991C851}"/>
            </c:ext>
          </c:extLst>
        </c:ser>
        <c:ser>
          <c:idx val="2"/>
          <c:order val="10"/>
          <c:tx>
            <c:v>PSO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Upgaded!$B$2:$AN$2</c:f>
              <c:numCache>
                <c:formatCode>General</c:formatCode>
                <c:ptCount val="39"/>
                <c:pt idx="0">
                  <c:v>58</c:v>
                </c:pt>
                <c:pt idx="1">
                  <c:v>71.8</c:v>
                </c:pt>
                <c:pt idx="2">
                  <c:v>111</c:v>
                </c:pt>
                <c:pt idx="3">
                  <c:v>118</c:v>
                </c:pt>
                <c:pt idx="4">
                  <c:v>136</c:v>
                </c:pt>
                <c:pt idx="5">
                  <c:v>145</c:v>
                </c:pt>
                <c:pt idx="6">
                  <c:v>152</c:v>
                </c:pt>
                <c:pt idx="7">
                  <c:v>164.2</c:v>
                </c:pt>
                <c:pt idx="8">
                  <c:v>172</c:v>
                </c:pt>
                <c:pt idx="9">
                  <c:v>178.2</c:v>
                </c:pt>
                <c:pt idx="10">
                  <c:v>181.7</c:v>
                </c:pt>
                <c:pt idx="11">
                  <c:v>185</c:v>
                </c:pt>
                <c:pt idx="12">
                  <c:v>220</c:v>
                </c:pt>
                <c:pt idx="13">
                  <c:v>252</c:v>
                </c:pt>
                <c:pt idx="14">
                  <c:v>270</c:v>
                </c:pt>
                <c:pt idx="15">
                  <c:v>302</c:v>
                </c:pt>
                <c:pt idx="16">
                  <c:v>343</c:v>
                </c:pt>
                <c:pt idx="17">
                  <c:v>373.68099999999998</c:v>
                </c:pt>
                <c:pt idx="18">
                  <c:v>401</c:v>
                </c:pt>
                <c:pt idx="19">
                  <c:v>430</c:v>
                </c:pt>
                <c:pt idx="20">
                  <c:v>440</c:v>
                </c:pt>
                <c:pt idx="21">
                  <c:v>466</c:v>
                </c:pt>
                <c:pt idx="22">
                  <c:v>497</c:v>
                </c:pt>
                <c:pt idx="23">
                  <c:v>522</c:v>
                </c:pt>
                <c:pt idx="24">
                  <c:v>525</c:v>
                </c:pt>
                <c:pt idx="25">
                  <c:v>575</c:v>
                </c:pt>
                <c:pt idx="26">
                  <c:v>608</c:v>
                </c:pt>
                <c:pt idx="27">
                  <c:v>627</c:v>
                </c:pt>
                <c:pt idx="28">
                  <c:v>659</c:v>
                </c:pt>
                <c:pt idx="29">
                  <c:v>660</c:v>
                </c:pt>
              </c:numCache>
            </c:numRef>
          </c:xVal>
          <c:yVal>
            <c:numRef>
              <c:f>PSO!$B$27:$AN$27</c:f>
              <c:numCache>
                <c:formatCode>General</c:formatCode>
                <c:ptCount val="39"/>
                <c:pt idx="0">
                  <c:v>1.4761660596894028E-2</c:v>
                </c:pt>
                <c:pt idx="1">
                  <c:v>5.2520192102151982E-2</c:v>
                </c:pt>
                <c:pt idx="2">
                  <c:v>9.3862525885459402E-2</c:v>
                </c:pt>
                <c:pt idx="3">
                  <c:v>0.10601040348180855</c:v>
                </c:pt>
                <c:pt idx="4">
                  <c:v>0.11849937115260588</c:v>
                </c:pt>
                <c:pt idx="5">
                  <c:v>0.12010522032671235</c:v>
                </c:pt>
                <c:pt idx="6">
                  <c:v>0.12044576592971373</c:v>
                </c:pt>
                <c:pt idx="7">
                  <c:v>0.16362184912923072</c:v>
                </c:pt>
                <c:pt idx="8">
                  <c:v>0.1931285746807884</c:v>
                </c:pt>
                <c:pt idx="9">
                  <c:v>0.19495529514676188</c:v>
                </c:pt>
                <c:pt idx="10">
                  <c:v>0.20292216552867615</c:v>
                </c:pt>
                <c:pt idx="11">
                  <c:v>0.20869898243694554</c:v>
                </c:pt>
                <c:pt idx="12">
                  <c:v>0.24970849214542704</c:v>
                </c:pt>
                <c:pt idx="13">
                  <c:v>0.42785385615621407</c:v>
                </c:pt>
                <c:pt idx="14">
                  <c:v>0.44667266814589873</c:v>
                </c:pt>
                <c:pt idx="15">
                  <c:v>0.63041748362966421</c:v>
                </c:pt>
                <c:pt idx="16">
                  <c:v>0.68961711667363657</c:v>
                </c:pt>
                <c:pt idx="17">
                  <c:v>0.74461618936727847</c:v>
                </c:pt>
                <c:pt idx="18">
                  <c:v>0.83713828580709371</c:v>
                </c:pt>
                <c:pt idx="19">
                  <c:v>0.83742673978609605</c:v>
                </c:pt>
                <c:pt idx="20">
                  <c:v>0.83742673978609605</c:v>
                </c:pt>
                <c:pt idx="21">
                  <c:v>0.83742673978609605</c:v>
                </c:pt>
                <c:pt idx="22">
                  <c:v>0.84075530111184382</c:v>
                </c:pt>
                <c:pt idx="23">
                  <c:v>0.86885322071965443</c:v>
                </c:pt>
                <c:pt idx="24">
                  <c:v>0.87031576647954834</c:v>
                </c:pt>
                <c:pt idx="25">
                  <c:v>0.87875643836289119</c:v>
                </c:pt>
                <c:pt idx="26">
                  <c:v>0.8795460919823509</c:v>
                </c:pt>
                <c:pt idx="27">
                  <c:v>0.89998975283126825</c:v>
                </c:pt>
                <c:pt idx="28">
                  <c:v>0.90308720219906125</c:v>
                </c:pt>
                <c:pt idx="29">
                  <c:v>0.9105674389341043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8FF3-45AB-BF31-7F58A991C851}"/>
            </c:ext>
          </c:extLst>
        </c:ser>
        <c:ser>
          <c:idx val="3"/>
          <c:order val="11"/>
          <c:tx>
            <c:v>Experimental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ExperimentalData!$E$2:$E$36</c:f>
              <c:numCache>
                <c:formatCode>General</c:formatCode>
                <c:ptCount val="35"/>
                <c:pt idx="0">
                  <c:v>91.111111109999996</c:v>
                </c:pt>
                <c:pt idx="1">
                  <c:v>100</c:v>
                </c:pt>
                <c:pt idx="2">
                  <c:v>114.44444439999999</c:v>
                </c:pt>
                <c:pt idx="3">
                  <c:v>133.33333329999999</c:v>
                </c:pt>
                <c:pt idx="4">
                  <c:v>151.11111109999999</c:v>
                </c:pt>
                <c:pt idx="5">
                  <c:v>172.2222222</c:v>
                </c:pt>
                <c:pt idx="6">
                  <c:v>187.7777778</c:v>
                </c:pt>
                <c:pt idx="7">
                  <c:v>205.55555559999999</c:v>
                </c:pt>
                <c:pt idx="8">
                  <c:v>218.88888890000001</c:v>
                </c:pt>
                <c:pt idx="9">
                  <c:v>232.2222222</c:v>
                </c:pt>
                <c:pt idx="10">
                  <c:v>242.2222222</c:v>
                </c:pt>
                <c:pt idx="11">
                  <c:v>262.22222219999998</c:v>
                </c:pt>
                <c:pt idx="12">
                  <c:v>270</c:v>
                </c:pt>
                <c:pt idx="13">
                  <c:v>276.66666670000001</c:v>
                </c:pt>
                <c:pt idx="14">
                  <c:v>284.44444440000001</c:v>
                </c:pt>
                <c:pt idx="15">
                  <c:v>285.55555559999999</c:v>
                </c:pt>
                <c:pt idx="16">
                  <c:v>292.22222219999998</c:v>
                </c:pt>
                <c:pt idx="17">
                  <c:v>296.66666670000001</c:v>
                </c:pt>
                <c:pt idx="18">
                  <c:v>300</c:v>
                </c:pt>
                <c:pt idx="19">
                  <c:v>302.22222219999998</c:v>
                </c:pt>
                <c:pt idx="20">
                  <c:v>321.11111110000002</c:v>
                </c:pt>
                <c:pt idx="21">
                  <c:v>344.44444440000001</c:v>
                </c:pt>
                <c:pt idx="22">
                  <c:v>373.33333329999999</c:v>
                </c:pt>
                <c:pt idx="23">
                  <c:v>411.11111110000002</c:v>
                </c:pt>
                <c:pt idx="24">
                  <c:v>456.66666670000001</c:v>
                </c:pt>
                <c:pt idx="25">
                  <c:v>510</c:v>
                </c:pt>
                <c:pt idx="26">
                  <c:v>556.66666669999995</c:v>
                </c:pt>
                <c:pt idx="27">
                  <c:v>611.11111110000002</c:v>
                </c:pt>
                <c:pt idx="28">
                  <c:v>643.33333330000005</c:v>
                </c:pt>
                <c:pt idx="29">
                  <c:v>680</c:v>
                </c:pt>
              </c:numCache>
            </c:numRef>
          </c:xVal>
          <c:yVal>
            <c:numRef>
              <c:f>ExperimentalData!$G$2:$G$36</c:f>
              <c:numCache>
                <c:formatCode>General</c:formatCode>
                <c:ptCount val="35"/>
                <c:pt idx="0">
                  <c:v>1.2413793099999999E-2</c:v>
                </c:pt>
                <c:pt idx="1">
                  <c:v>5.3793103450000004E-2</c:v>
                </c:pt>
                <c:pt idx="2">
                  <c:v>9.5172413789999993E-2</c:v>
                </c:pt>
                <c:pt idx="3">
                  <c:v>0.11172413790000001</c:v>
                </c:pt>
                <c:pt idx="4">
                  <c:v>0.12551724139999998</c:v>
                </c:pt>
                <c:pt idx="5">
                  <c:v>0.13103448279999999</c:v>
                </c:pt>
                <c:pt idx="6">
                  <c:v>0.1448275862</c:v>
                </c:pt>
                <c:pt idx="7">
                  <c:v>0.1613793103</c:v>
                </c:pt>
                <c:pt idx="8">
                  <c:v>0.1862068966</c:v>
                </c:pt>
                <c:pt idx="9">
                  <c:v>0.21103448279999998</c:v>
                </c:pt>
                <c:pt idx="10">
                  <c:v>0.24137931030000001</c:v>
                </c:pt>
                <c:pt idx="11">
                  <c:v>0.28275862069999996</c:v>
                </c:pt>
                <c:pt idx="12">
                  <c:v>0.33793103449999995</c:v>
                </c:pt>
                <c:pt idx="13">
                  <c:v>0.39862068970000003</c:v>
                </c:pt>
                <c:pt idx="14">
                  <c:v>0.43724137929999995</c:v>
                </c:pt>
                <c:pt idx="15">
                  <c:v>0.47310344830000001</c:v>
                </c:pt>
                <c:pt idx="16">
                  <c:v>0.51448275860000003</c:v>
                </c:pt>
                <c:pt idx="17">
                  <c:v>0.54758620690000004</c:v>
                </c:pt>
                <c:pt idx="18">
                  <c:v>0.58896551720000001</c:v>
                </c:pt>
                <c:pt idx="19">
                  <c:v>0.61931034480000002</c:v>
                </c:pt>
                <c:pt idx="20">
                  <c:v>0.64965517239999993</c:v>
                </c:pt>
                <c:pt idx="21">
                  <c:v>0.69103448279999991</c:v>
                </c:pt>
                <c:pt idx="22">
                  <c:v>0.74068965520000007</c:v>
                </c:pt>
                <c:pt idx="23">
                  <c:v>0.79034482760000002</c:v>
                </c:pt>
                <c:pt idx="24">
                  <c:v>0.82344827589999992</c:v>
                </c:pt>
                <c:pt idx="25">
                  <c:v>0.85103448279999994</c:v>
                </c:pt>
                <c:pt idx="26">
                  <c:v>0.87862068969999996</c:v>
                </c:pt>
                <c:pt idx="27">
                  <c:v>0.89517241380000001</c:v>
                </c:pt>
                <c:pt idx="28">
                  <c:v>0.90620689659999998</c:v>
                </c:pt>
                <c:pt idx="29">
                  <c:v>0.90896551720000007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8FF3-45AB-BF31-7F58A991C8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0044672"/>
        <c:axId val="1330047168"/>
      </c:scatterChart>
      <c:valAx>
        <c:axId val="133004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Boiling Point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047168"/>
        <c:crosses val="autoZero"/>
        <c:crossBetween val="midCat"/>
      </c:valAx>
      <c:valAx>
        <c:axId val="133004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mass fraction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044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 sz="1600" b="0" i="0" baseline="0">
                <a:effectLst/>
              </a:rPr>
              <a:t>Καμπύλη </a:t>
            </a:r>
            <a:r>
              <a:rPr lang="en-US" sz="1600" b="0" i="0" baseline="0">
                <a:effectLst/>
              </a:rPr>
              <a:t>TBP </a:t>
            </a:r>
            <a:r>
              <a:rPr lang="el-GR" sz="1600" b="0" i="0" baseline="0">
                <a:effectLst/>
              </a:rPr>
              <a:t>για το αναβαθμισμένο</a:t>
            </a:r>
          </a:p>
        </c:rich>
      </c:tx>
      <c:layout>
        <c:manualLayout>
          <c:xMode val="edge"/>
          <c:yMode val="edge"/>
          <c:x val="0.24820555325321178"/>
          <c:y val="3.20802055659156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SQP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Upgaded!$B$2:$BV$2</c:f>
              <c:numCache>
                <c:formatCode>General</c:formatCode>
                <c:ptCount val="73"/>
                <c:pt idx="0">
                  <c:v>58</c:v>
                </c:pt>
                <c:pt idx="1">
                  <c:v>71.8</c:v>
                </c:pt>
                <c:pt idx="2">
                  <c:v>111</c:v>
                </c:pt>
                <c:pt idx="3">
                  <c:v>118</c:v>
                </c:pt>
                <c:pt idx="4">
                  <c:v>136</c:v>
                </c:pt>
                <c:pt idx="5">
                  <c:v>145</c:v>
                </c:pt>
                <c:pt idx="6">
                  <c:v>152</c:v>
                </c:pt>
                <c:pt idx="7">
                  <c:v>164.2</c:v>
                </c:pt>
                <c:pt idx="8">
                  <c:v>172</c:v>
                </c:pt>
                <c:pt idx="9">
                  <c:v>178.2</c:v>
                </c:pt>
                <c:pt idx="10">
                  <c:v>181.7</c:v>
                </c:pt>
                <c:pt idx="11">
                  <c:v>185</c:v>
                </c:pt>
                <c:pt idx="12">
                  <c:v>220</c:v>
                </c:pt>
                <c:pt idx="13">
                  <c:v>252</c:v>
                </c:pt>
                <c:pt idx="14">
                  <c:v>270</c:v>
                </c:pt>
                <c:pt idx="15">
                  <c:v>302</c:v>
                </c:pt>
                <c:pt idx="16">
                  <c:v>343</c:v>
                </c:pt>
                <c:pt idx="17">
                  <c:v>373.68099999999998</c:v>
                </c:pt>
                <c:pt idx="18">
                  <c:v>401</c:v>
                </c:pt>
                <c:pt idx="19">
                  <c:v>430</c:v>
                </c:pt>
                <c:pt idx="20">
                  <c:v>440</c:v>
                </c:pt>
                <c:pt idx="21">
                  <c:v>466</c:v>
                </c:pt>
                <c:pt idx="22">
                  <c:v>497</c:v>
                </c:pt>
                <c:pt idx="23">
                  <c:v>522</c:v>
                </c:pt>
                <c:pt idx="24">
                  <c:v>525</c:v>
                </c:pt>
                <c:pt idx="25">
                  <c:v>575</c:v>
                </c:pt>
                <c:pt idx="26">
                  <c:v>608</c:v>
                </c:pt>
                <c:pt idx="27">
                  <c:v>627</c:v>
                </c:pt>
                <c:pt idx="28">
                  <c:v>659</c:v>
                </c:pt>
                <c:pt idx="29">
                  <c:v>660</c:v>
                </c:pt>
              </c:numCache>
            </c:numRef>
          </c:xVal>
          <c:yVal>
            <c:numRef>
              <c:f>SQP!$B$27:$BG$27</c:f>
              <c:numCache>
                <c:formatCode>General</c:formatCode>
                <c:ptCount val="58"/>
                <c:pt idx="0">
                  <c:v>2.6501334797836958E-2</c:v>
                </c:pt>
                <c:pt idx="1">
                  <c:v>5.299891733364178E-2</c:v>
                </c:pt>
                <c:pt idx="2">
                  <c:v>7.3472018853052906E-2</c:v>
                </c:pt>
                <c:pt idx="3">
                  <c:v>8.1398711251379124E-2</c:v>
                </c:pt>
                <c:pt idx="4">
                  <c:v>0.1011892819652645</c:v>
                </c:pt>
                <c:pt idx="5">
                  <c:v>0.11999932943270129</c:v>
                </c:pt>
                <c:pt idx="6">
                  <c:v>0.13670675845544178</c:v>
                </c:pt>
                <c:pt idx="7">
                  <c:v>0.15361374186110149</c:v>
                </c:pt>
                <c:pt idx="8">
                  <c:v>0.17117551862560884</c:v>
                </c:pt>
                <c:pt idx="9">
                  <c:v>0.18760926021725843</c:v>
                </c:pt>
                <c:pt idx="10">
                  <c:v>0.20061033619172805</c:v>
                </c:pt>
                <c:pt idx="11">
                  <c:v>0.20826202580477754</c:v>
                </c:pt>
                <c:pt idx="12">
                  <c:v>0.24999641572716441</c:v>
                </c:pt>
                <c:pt idx="13">
                  <c:v>0.34832704594850705</c:v>
                </c:pt>
                <c:pt idx="14">
                  <c:v>0.44652670412603213</c:v>
                </c:pt>
                <c:pt idx="15">
                  <c:v>0.63000037776338358</c:v>
                </c:pt>
                <c:pt idx="16">
                  <c:v>0.68999841596548384</c:v>
                </c:pt>
                <c:pt idx="17">
                  <c:v>0.73999925432348068</c:v>
                </c:pt>
                <c:pt idx="18">
                  <c:v>0.83884319825109688</c:v>
                </c:pt>
                <c:pt idx="19">
                  <c:v>0.83884319825109688</c:v>
                </c:pt>
                <c:pt idx="20">
                  <c:v>0.83884319825109688</c:v>
                </c:pt>
                <c:pt idx="21">
                  <c:v>0.83942068576847351</c:v>
                </c:pt>
                <c:pt idx="22">
                  <c:v>0.83999840265059733</c:v>
                </c:pt>
                <c:pt idx="23">
                  <c:v>0.855010651327194</c:v>
                </c:pt>
                <c:pt idx="24">
                  <c:v>0.87000143263102203</c:v>
                </c:pt>
                <c:pt idx="25">
                  <c:v>0.87999762852086705</c:v>
                </c:pt>
                <c:pt idx="26">
                  <c:v>0.88934025146564721</c:v>
                </c:pt>
                <c:pt idx="27">
                  <c:v>0.90000000000000024</c:v>
                </c:pt>
                <c:pt idx="28">
                  <c:v>0.90000000000000024</c:v>
                </c:pt>
                <c:pt idx="29">
                  <c:v>0.90000000000000024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A21-40D5-A37A-B15A8B81A6E9}"/>
            </c:ext>
          </c:extLst>
        </c:ser>
        <c:ser>
          <c:idx val="0"/>
          <c:order val="1"/>
          <c:tx>
            <c:v>Least Squares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Upgaded!$B$2:$AI$2</c:f>
              <c:numCache>
                <c:formatCode>General</c:formatCode>
                <c:ptCount val="34"/>
                <c:pt idx="0">
                  <c:v>58</c:v>
                </c:pt>
                <c:pt idx="1">
                  <c:v>71.8</c:v>
                </c:pt>
                <c:pt idx="2">
                  <c:v>111</c:v>
                </c:pt>
                <c:pt idx="3">
                  <c:v>118</c:v>
                </c:pt>
                <c:pt idx="4">
                  <c:v>136</c:v>
                </c:pt>
                <c:pt idx="5">
                  <c:v>145</c:v>
                </c:pt>
                <c:pt idx="6">
                  <c:v>152</c:v>
                </c:pt>
                <c:pt idx="7">
                  <c:v>164.2</c:v>
                </c:pt>
                <c:pt idx="8">
                  <c:v>172</c:v>
                </c:pt>
                <c:pt idx="9">
                  <c:v>178.2</c:v>
                </c:pt>
                <c:pt idx="10">
                  <c:v>181.7</c:v>
                </c:pt>
                <c:pt idx="11">
                  <c:v>185</c:v>
                </c:pt>
                <c:pt idx="12">
                  <c:v>220</c:v>
                </c:pt>
                <c:pt idx="13">
                  <c:v>252</c:v>
                </c:pt>
                <c:pt idx="14">
                  <c:v>270</c:v>
                </c:pt>
                <c:pt idx="15">
                  <c:v>302</c:v>
                </c:pt>
                <c:pt idx="16">
                  <c:v>343</c:v>
                </c:pt>
                <c:pt idx="17">
                  <c:v>373.68099999999998</c:v>
                </c:pt>
                <c:pt idx="18">
                  <c:v>401</c:v>
                </c:pt>
                <c:pt idx="19">
                  <c:v>430</c:v>
                </c:pt>
                <c:pt idx="20">
                  <c:v>440</c:v>
                </c:pt>
                <c:pt idx="21">
                  <c:v>466</c:v>
                </c:pt>
                <c:pt idx="22">
                  <c:v>497</c:v>
                </c:pt>
                <c:pt idx="23">
                  <c:v>522</c:v>
                </c:pt>
                <c:pt idx="24">
                  <c:v>525</c:v>
                </c:pt>
                <c:pt idx="25">
                  <c:v>575</c:v>
                </c:pt>
                <c:pt idx="26">
                  <c:v>608</c:v>
                </c:pt>
                <c:pt idx="27">
                  <c:v>627</c:v>
                </c:pt>
                <c:pt idx="28">
                  <c:v>659</c:v>
                </c:pt>
                <c:pt idx="29">
                  <c:v>660</c:v>
                </c:pt>
              </c:numCache>
            </c:numRef>
          </c:xVal>
          <c:yVal>
            <c:numRef>
              <c:f>LEASTSQUARES!$B$27:$AD$27</c:f>
              <c:numCache>
                <c:formatCode>General</c:formatCode>
                <c:ptCount val="29"/>
                <c:pt idx="0">
                  <c:v>2.7132683933362645E-2</c:v>
                </c:pt>
                <c:pt idx="1">
                  <c:v>5.3281391965387864E-2</c:v>
                </c:pt>
                <c:pt idx="2">
                  <c:v>7.2387903374315429E-2</c:v>
                </c:pt>
                <c:pt idx="3">
                  <c:v>8.0975308554326789E-2</c:v>
                </c:pt>
                <c:pt idx="4">
                  <c:v>0.10005122219828742</c:v>
                </c:pt>
                <c:pt idx="5">
                  <c:v>0.11985965428234589</c:v>
                </c:pt>
                <c:pt idx="6">
                  <c:v>0.13790856489213013</c:v>
                </c:pt>
                <c:pt idx="7">
                  <c:v>0.15478732290220501</c:v>
                </c:pt>
                <c:pt idx="8">
                  <c:v>0.16807876758394913</c:v>
                </c:pt>
                <c:pt idx="9">
                  <c:v>0.18654000474238661</c:v>
                </c:pt>
                <c:pt idx="10">
                  <c:v>0.20014789359445434</c:v>
                </c:pt>
                <c:pt idx="11">
                  <c:v>0.20787842641995496</c:v>
                </c:pt>
                <c:pt idx="12">
                  <c:v>0.25075599385941344</c:v>
                </c:pt>
                <c:pt idx="13">
                  <c:v>0.34995044037141143</c:v>
                </c:pt>
                <c:pt idx="14">
                  <c:v>0.44638028202213442</c:v>
                </c:pt>
                <c:pt idx="15">
                  <c:v>0.62892202353061133</c:v>
                </c:pt>
                <c:pt idx="16">
                  <c:v>0.69037377002691702</c:v>
                </c:pt>
                <c:pt idx="17">
                  <c:v>0.74304890341558161</c:v>
                </c:pt>
                <c:pt idx="18">
                  <c:v>0.83799125659188778</c:v>
                </c:pt>
                <c:pt idx="19">
                  <c:v>0.83799125659188778</c:v>
                </c:pt>
                <c:pt idx="20">
                  <c:v>0.83799125659188778</c:v>
                </c:pt>
                <c:pt idx="21">
                  <c:v>0.83931508652811171</c:v>
                </c:pt>
                <c:pt idx="22">
                  <c:v>0.84072431427404237</c:v>
                </c:pt>
                <c:pt idx="23">
                  <c:v>0.85499408011307121</c:v>
                </c:pt>
                <c:pt idx="24">
                  <c:v>0.86935726313917316</c:v>
                </c:pt>
                <c:pt idx="25">
                  <c:v>0.88060159963483453</c:v>
                </c:pt>
                <c:pt idx="26">
                  <c:v>0.89456834833793508</c:v>
                </c:pt>
                <c:pt idx="27">
                  <c:v>0.89975817198097019</c:v>
                </c:pt>
                <c:pt idx="28">
                  <c:v>0.90394274421834719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A21-40D5-A37A-B15A8B81A6E9}"/>
            </c:ext>
          </c:extLst>
        </c:ser>
        <c:ser>
          <c:idx val="2"/>
          <c:order val="2"/>
          <c:tx>
            <c:v>PSO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Upgaded!$B$2:$AH$2</c:f>
              <c:numCache>
                <c:formatCode>General</c:formatCode>
                <c:ptCount val="33"/>
                <c:pt idx="0">
                  <c:v>58</c:v>
                </c:pt>
                <c:pt idx="1">
                  <c:v>71.8</c:v>
                </c:pt>
                <c:pt idx="2">
                  <c:v>111</c:v>
                </c:pt>
                <c:pt idx="3">
                  <c:v>118</c:v>
                </c:pt>
                <c:pt idx="4">
                  <c:v>136</c:v>
                </c:pt>
                <c:pt idx="5">
                  <c:v>145</c:v>
                </c:pt>
                <c:pt idx="6">
                  <c:v>152</c:v>
                </c:pt>
                <c:pt idx="7">
                  <c:v>164.2</c:v>
                </c:pt>
                <c:pt idx="8">
                  <c:v>172</c:v>
                </c:pt>
                <c:pt idx="9">
                  <c:v>178.2</c:v>
                </c:pt>
                <c:pt idx="10">
                  <c:v>181.7</c:v>
                </c:pt>
                <c:pt idx="11">
                  <c:v>185</c:v>
                </c:pt>
                <c:pt idx="12">
                  <c:v>220</c:v>
                </c:pt>
                <c:pt idx="13">
                  <c:v>252</c:v>
                </c:pt>
                <c:pt idx="14">
                  <c:v>270</c:v>
                </c:pt>
                <c:pt idx="15">
                  <c:v>302</c:v>
                </c:pt>
                <c:pt idx="16">
                  <c:v>343</c:v>
                </c:pt>
                <c:pt idx="17">
                  <c:v>373.68099999999998</c:v>
                </c:pt>
                <c:pt idx="18">
                  <c:v>401</c:v>
                </c:pt>
                <c:pt idx="19">
                  <c:v>430</c:v>
                </c:pt>
                <c:pt idx="20">
                  <c:v>440</c:v>
                </c:pt>
                <c:pt idx="21">
                  <c:v>466</c:v>
                </c:pt>
                <c:pt idx="22">
                  <c:v>497</c:v>
                </c:pt>
                <c:pt idx="23">
                  <c:v>522</c:v>
                </c:pt>
                <c:pt idx="24">
                  <c:v>525</c:v>
                </c:pt>
                <c:pt idx="25">
                  <c:v>575</c:v>
                </c:pt>
                <c:pt idx="26">
                  <c:v>608</c:v>
                </c:pt>
                <c:pt idx="27">
                  <c:v>627</c:v>
                </c:pt>
                <c:pt idx="28">
                  <c:v>659</c:v>
                </c:pt>
                <c:pt idx="29">
                  <c:v>660</c:v>
                </c:pt>
              </c:numCache>
            </c:numRef>
          </c:xVal>
          <c:yVal>
            <c:numRef>
              <c:f>PSO!$B$27:$AH$27</c:f>
              <c:numCache>
                <c:formatCode>General</c:formatCode>
                <c:ptCount val="33"/>
                <c:pt idx="0">
                  <c:v>1.4761660596894028E-2</c:v>
                </c:pt>
                <c:pt idx="1">
                  <c:v>5.2520192102151982E-2</c:v>
                </c:pt>
                <c:pt idx="2">
                  <c:v>9.3862525885459402E-2</c:v>
                </c:pt>
                <c:pt idx="3">
                  <c:v>0.10601040348180855</c:v>
                </c:pt>
                <c:pt idx="4">
                  <c:v>0.11849937115260588</c:v>
                </c:pt>
                <c:pt idx="5">
                  <c:v>0.12010522032671235</c:v>
                </c:pt>
                <c:pt idx="6">
                  <c:v>0.12044576592971373</c:v>
                </c:pt>
                <c:pt idx="7">
                  <c:v>0.16362184912923072</c:v>
                </c:pt>
                <c:pt idx="8">
                  <c:v>0.1931285746807884</c:v>
                </c:pt>
                <c:pt idx="9">
                  <c:v>0.19495529514676188</c:v>
                </c:pt>
                <c:pt idx="10">
                  <c:v>0.20292216552867615</c:v>
                </c:pt>
                <c:pt idx="11">
                  <c:v>0.20869898243694554</c:v>
                </c:pt>
                <c:pt idx="12">
                  <c:v>0.24970849214542704</c:v>
                </c:pt>
                <c:pt idx="13">
                  <c:v>0.42785385615621407</c:v>
                </c:pt>
                <c:pt idx="14">
                  <c:v>0.44667266814589873</c:v>
                </c:pt>
                <c:pt idx="15">
                  <c:v>0.63041748362966421</c:v>
                </c:pt>
                <c:pt idx="16">
                  <c:v>0.68961711667363657</c:v>
                </c:pt>
                <c:pt idx="17">
                  <c:v>0.74461618936727847</c:v>
                </c:pt>
                <c:pt idx="18">
                  <c:v>0.83713828580709371</c:v>
                </c:pt>
                <c:pt idx="19">
                  <c:v>0.83742673978609605</c:v>
                </c:pt>
                <c:pt idx="20">
                  <c:v>0.83742673978609605</c:v>
                </c:pt>
                <c:pt idx="21">
                  <c:v>0.83742673978609605</c:v>
                </c:pt>
                <c:pt idx="22">
                  <c:v>0.84075530111184382</c:v>
                </c:pt>
                <c:pt idx="23">
                  <c:v>0.86885322071965443</c:v>
                </c:pt>
                <c:pt idx="24">
                  <c:v>0.87031576647954834</c:v>
                </c:pt>
                <c:pt idx="25">
                  <c:v>0.87875643836289119</c:v>
                </c:pt>
                <c:pt idx="26">
                  <c:v>0.8795460919823509</c:v>
                </c:pt>
                <c:pt idx="27">
                  <c:v>0.89998975283126825</c:v>
                </c:pt>
                <c:pt idx="28">
                  <c:v>0.90308720219906125</c:v>
                </c:pt>
                <c:pt idx="29">
                  <c:v>0.9105674389341043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A21-40D5-A37A-B15A8B81A6E9}"/>
            </c:ext>
          </c:extLst>
        </c:ser>
        <c:ser>
          <c:idx val="3"/>
          <c:order val="3"/>
          <c:tx>
            <c:v>Experimental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ExperimentalData!$E$2:$E$36</c:f>
              <c:numCache>
                <c:formatCode>General</c:formatCode>
                <c:ptCount val="35"/>
                <c:pt idx="0">
                  <c:v>91.111111109999996</c:v>
                </c:pt>
                <c:pt idx="1">
                  <c:v>100</c:v>
                </c:pt>
                <c:pt idx="2">
                  <c:v>114.44444439999999</c:v>
                </c:pt>
                <c:pt idx="3">
                  <c:v>133.33333329999999</c:v>
                </c:pt>
                <c:pt idx="4">
                  <c:v>151.11111109999999</c:v>
                </c:pt>
                <c:pt idx="5">
                  <c:v>172.2222222</c:v>
                </c:pt>
                <c:pt idx="6">
                  <c:v>187.7777778</c:v>
                </c:pt>
                <c:pt idx="7">
                  <c:v>205.55555559999999</c:v>
                </c:pt>
                <c:pt idx="8">
                  <c:v>218.88888890000001</c:v>
                </c:pt>
                <c:pt idx="9">
                  <c:v>232.2222222</c:v>
                </c:pt>
                <c:pt idx="10">
                  <c:v>242.2222222</c:v>
                </c:pt>
                <c:pt idx="11">
                  <c:v>262.22222219999998</c:v>
                </c:pt>
                <c:pt idx="12">
                  <c:v>270</c:v>
                </c:pt>
                <c:pt idx="13">
                  <c:v>276.66666670000001</c:v>
                </c:pt>
                <c:pt idx="14">
                  <c:v>284.44444440000001</c:v>
                </c:pt>
                <c:pt idx="15">
                  <c:v>285.55555559999999</c:v>
                </c:pt>
                <c:pt idx="16">
                  <c:v>292.22222219999998</c:v>
                </c:pt>
                <c:pt idx="17">
                  <c:v>296.66666670000001</c:v>
                </c:pt>
                <c:pt idx="18">
                  <c:v>300</c:v>
                </c:pt>
                <c:pt idx="19">
                  <c:v>302.22222219999998</c:v>
                </c:pt>
                <c:pt idx="20">
                  <c:v>321.11111110000002</c:v>
                </c:pt>
                <c:pt idx="21">
                  <c:v>344.44444440000001</c:v>
                </c:pt>
                <c:pt idx="22">
                  <c:v>373.33333329999999</c:v>
                </c:pt>
                <c:pt idx="23">
                  <c:v>411.11111110000002</c:v>
                </c:pt>
                <c:pt idx="24">
                  <c:v>456.66666670000001</c:v>
                </c:pt>
                <c:pt idx="25">
                  <c:v>510</c:v>
                </c:pt>
                <c:pt idx="26">
                  <c:v>556.66666669999995</c:v>
                </c:pt>
                <c:pt idx="27">
                  <c:v>611.11111110000002</c:v>
                </c:pt>
                <c:pt idx="28">
                  <c:v>643.33333330000005</c:v>
                </c:pt>
                <c:pt idx="29">
                  <c:v>680</c:v>
                </c:pt>
              </c:numCache>
            </c:numRef>
          </c:xVal>
          <c:yVal>
            <c:numRef>
              <c:f>ExperimentalData!$G$2:$G$36</c:f>
              <c:numCache>
                <c:formatCode>General</c:formatCode>
                <c:ptCount val="35"/>
                <c:pt idx="0">
                  <c:v>1.2413793099999999E-2</c:v>
                </c:pt>
                <c:pt idx="1">
                  <c:v>5.3793103450000004E-2</c:v>
                </c:pt>
                <c:pt idx="2">
                  <c:v>9.5172413789999993E-2</c:v>
                </c:pt>
                <c:pt idx="3">
                  <c:v>0.11172413790000001</c:v>
                </c:pt>
                <c:pt idx="4">
                  <c:v>0.12551724139999998</c:v>
                </c:pt>
                <c:pt idx="5">
                  <c:v>0.13103448279999999</c:v>
                </c:pt>
                <c:pt idx="6">
                  <c:v>0.1448275862</c:v>
                </c:pt>
                <c:pt idx="7">
                  <c:v>0.1613793103</c:v>
                </c:pt>
                <c:pt idx="8">
                  <c:v>0.1862068966</c:v>
                </c:pt>
                <c:pt idx="9">
                  <c:v>0.21103448279999998</c:v>
                </c:pt>
                <c:pt idx="10">
                  <c:v>0.24137931030000001</c:v>
                </c:pt>
                <c:pt idx="11">
                  <c:v>0.28275862069999996</c:v>
                </c:pt>
                <c:pt idx="12">
                  <c:v>0.33793103449999995</c:v>
                </c:pt>
                <c:pt idx="13">
                  <c:v>0.39862068970000003</c:v>
                </c:pt>
                <c:pt idx="14">
                  <c:v>0.43724137929999995</c:v>
                </c:pt>
                <c:pt idx="15">
                  <c:v>0.47310344830000001</c:v>
                </c:pt>
                <c:pt idx="16">
                  <c:v>0.51448275860000003</c:v>
                </c:pt>
                <c:pt idx="17">
                  <c:v>0.54758620690000004</c:v>
                </c:pt>
                <c:pt idx="18">
                  <c:v>0.58896551720000001</c:v>
                </c:pt>
                <c:pt idx="19">
                  <c:v>0.61931034480000002</c:v>
                </c:pt>
                <c:pt idx="20">
                  <c:v>0.64965517239999993</c:v>
                </c:pt>
                <c:pt idx="21">
                  <c:v>0.69103448279999991</c:v>
                </c:pt>
                <c:pt idx="22">
                  <c:v>0.74068965520000007</c:v>
                </c:pt>
                <c:pt idx="23">
                  <c:v>0.79034482760000002</c:v>
                </c:pt>
                <c:pt idx="24">
                  <c:v>0.82344827589999992</c:v>
                </c:pt>
                <c:pt idx="25">
                  <c:v>0.85103448279999994</c:v>
                </c:pt>
                <c:pt idx="26">
                  <c:v>0.87862068969999996</c:v>
                </c:pt>
                <c:pt idx="27">
                  <c:v>0.89517241380000001</c:v>
                </c:pt>
                <c:pt idx="28">
                  <c:v>0.90620689659999998</c:v>
                </c:pt>
                <c:pt idx="29">
                  <c:v>0.90896551720000007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A21-40D5-A37A-B15A8B81A6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0044672"/>
        <c:axId val="1330047168"/>
      </c:scatterChart>
      <c:valAx>
        <c:axId val="133004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Boiling Point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047168"/>
        <c:crosses val="autoZero"/>
        <c:crossBetween val="midCat"/>
      </c:valAx>
      <c:valAx>
        <c:axId val="133004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mass fraction %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044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 sz="1600" b="0" i="0" baseline="0">
                <a:effectLst/>
              </a:rPr>
              <a:t>Σύγκριση σφαλμάτων για το βιοαργό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Least Squares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SQP!$F$5:$F$8</c:f>
              <c:strCache>
                <c:ptCount val="4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</c:strCache>
            </c:strRef>
          </c:cat>
          <c:val>
            <c:numRef>
              <c:f>LEASTSQUARES!$J$20:$J$23</c:f>
              <c:numCache>
                <c:formatCode>0.0%</c:formatCode>
                <c:ptCount val="4"/>
                <c:pt idx="0">
                  <c:v>9.4984987597709191E-3</c:v>
                </c:pt>
                <c:pt idx="1">
                  <c:v>3.9235553855203886E-2</c:v>
                </c:pt>
                <c:pt idx="2">
                  <c:v>3.9166204251325797E-4</c:v>
                </c:pt>
                <c:pt idx="3">
                  <c:v>8.4320347407119717E-2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A3-4380-BD8B-868A43EF685A}"/>
            </c:ext>
          </c:extLst>
        </c:ser>
        <c:ser>
          <c:idx val="1"/>
          <c:order val="1"/>
          <c:tx>
            <c:v>PSO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SQP!$F$5:$F$8</c:f>
              <c:strCache>
                <c:ptCount val="4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</c:strCache>
            </c:strRef>
          </c:cat>
          <c:val>
            <c:numRef>
              <c:f>PSO!$J$20:$J$23</c:f>
              <c:numCache>
                <c:formatCode>0.0%</c:formatCode>
                <c:ptCount val="4"/>
                <c:pt idx="0">
                  <c:v>1.0289690009681633E-2</c:v>
                </c:pt>
                <c:pt idx="1">
                  <c:v>8.1011938261123545E-2</c:v>
                </c:pt>
                <c:pt idx="2">
                  <c:v>-2.5569138345724784E-2</c:v>
                </c:pt>
                <c:pt idx="3">
                  <c:v>-5.4057407500544531E-2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A3-4380-BD8B-868A43EF685A}"/>
            </c:ext>
          </c:extLst>
        </c:ser>
        <c:ser>
          <c:idx val="2"/>
          <c:order val="2"/>
          <c:tx>
            <c:v>SQP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SQP!$F$5:$F$8</c:f>
              <c:strCache>
                <c:ptCount val="4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</c:strCache>
            </c:strRef>
          </c:cat>
          <c:val>
            <c:numRef>
              <c:f>SQP!$J$20:$J$23</c:f>
              <c:numCache>
                <c:formatCode>0.0%</c:formatCode>
                <c:ptCount val="4"/>
                <c:pt idx="0">
                  <c:v>-2.8443725710653699E-3</c:v>
                </c:pt>
                <c:pt idx="1">
                  <c:v>2.6693567706512593E-2</c:v>
                </c:pt>
                <c:pt idx="2">
                  <c:v>8.7579001820756563E-2</c:v>
                </c:pt>
                <c:pt idx="3">
                  <c:v>0.10361906714683179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A3-4380-BD8B-868A43EF6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0334464"/>
        <c:axId val="1770334880"/>
      </c:barChart>
      <c:catAx>
        <c:axId val="177033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334880"/>
        <c:crosses val="autoZero"/>
        <c:auto val="1"/>
        <c:lblAlgn val="ctr"/>
        <c:lblOffset val="100"/>
        <c:noMultiLvlLbl val="0"/>
      </c:catAx>
      <c:valAx>
        <c:axId val="177033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33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22</xdr:row>
      <xdr:rowOff>133350</xdr:rowOff>
    </xdr:from>
    <xdr:to>
      <xdr:col>8</xdr:col>
      <xdr:colOff>371475</xdr:colOff>
      <xdr:row>39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3D65C1-A811-4ADD-BB65-DA616A295D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285750</xdr:colOff>
      <xdr:row>0</xdr:row>
      <xdr:rowOff>180975</xdr:rowOff>
    </xdr:from>
    <xdr:to>
      <xdr:col>8</xdr:col>
      <xdr:colOff>590550</xdr:colOff>
      <xdr:row>15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306987-FB5B-47EF-8138-6E82F160F1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2819400</xdr:colOff>
      <xdr:row>25</xdr:row>
      <xdr:rowOff>133350</xdr:rowOff>
    </xdr:from>
    <xdr:to>
      <xdr:col>15</xdr:col>
      <xdr:colOff>733425</xdr:colOff>
      <xdr:row>41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7B90AA8-DC94-4E69-92C0-60E16517F1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66675</xdr:colOff>
      <xdr:row>42</xdr:row>
      <xdr:rowOff>19050</xdr:rowOff>
    </xdr:from>
    <xdr:to>
      <xdr:col>16</xdr:col>
      <xdr:colOff>371475</xdr:colOff>
      <xdr:row>56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57BFF11-06EE-4927-BAE1-7481763CFD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142874</xdr:colOff>
      <xdr:row>39</xdr:row>
      <xdr:rowOff>104775</xdr:rowOff>
    </xdr:from>
    <xdr:to>
      <xdr:col>7</xdr:col>
      <xdr:colOff>2590799</xdr:colOff>
      <xdr:row>56</xdr:row>
      <xdr:rowOff>33337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2AD9046-237D-DC7F-83E1-15AA9FA929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257175</xdr:colOff>
      <xdr:row>41</xdr:row>
      <xdr:rowOff>180975</xdr:rowOff>
    </xdr:from>
    <xdr:to>
      <xdr:col>21</xdr:col>
      <xdr:colOff>1543050</xdr:colOff>
      <xdr:row>56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71E36A3-344D-4168-8249-B4718EA3CB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142875</xdr:colOff>
      <xdr:row>25</xdr:row>
      <xdr:rowOff>57150</xdr:rowOff>
    </xdr:from>
    <xdr:to>
      <xdr:col>33</xdr:col>
      <xdr:colOff>219075</xdr:colOff>
      <xdr:row>42</xdr:row>
      <xdr:rowOff>28576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90D3FA6-199C-4FEF-9B29-509D80BC4A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228600</xdr:colOff>
      <xdr:row>41</xdr:row>
      <xdr:rowOff>133350</xdr:rowOff>
    </xdr:from>
    <xdr:to>
      <xdr:col>32</xdr:col>
      <xdr:colOff>466725</xdr:colOff>
      <xdr:row>58</xdr:row>
      <xdr:rowOff>104776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E0EA7FE-0A6C-46FD-8130-331478CB89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35</xdr:col>
      <xdr:colOff>400050</xdr:colOff>
      <xdr:row>27</xdr:row>
      <xdr:rowOff>76200</xdr:rowOff>
    </xdr:from>
    <xdr:to>
      <xdr:col>46</xdr:col>
      <xdr:colOff>409575</xdr:colOff>
      <xdr:row>44</xdr:row>
      <xdr:rowOff>47626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BB17F2D-D6BF-4D30-B09C-09355E7856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57150</xdr:colOff>
      <xdr:row>57</xdr:row>
      <xdr:rowOff>180975</xdr:rowOff>
    </xdr:from>
    <xdr:to>
      <xdr:col>15</xdr:col>
      <xdr:colOff>522515</xdr:colOff>
      <xdr:row>72</xdr:row>
      <xdr:rowOff>66675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D9AA134-130B-4A80-AD58-40E15D9E7C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32</xdr:col>
      <xdr:colOff>771525</xdr:colOff>
      <xdr:row>41</xdr:row>
      <xdr:rowOff>114300</xdr:rowOff>
    </xdr:from>
    <xdr:to>
      <xdr:col>46</xdr:col>
      <xdr:colOff>95250</xdr:colOff>
      <xdr:row>58</xdr:row>
      <xdr:rowOff>85726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1D7C1840-FDA6-42CC-BEC9-E02C32BD2A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295275</xdr:colOff>
      <xdr:row>56</xdr:row>
      <xdr:rowOff>19050</xdr:rowOff>
    </xdr:from>
    <xdr:to>
      <xdr:col>7</xdr:col>
      <xdr:colOff>2743200</xdr:colOff>
      <xdr:row>72</xdr:row>
      <xdr:rowOff>138112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456DEC9A-6984-4B06-9FE4-2F5F9D8242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15</xdr:col>
      <xdr:colOff>790575</xdr:colOff>
      <xdr:row>26</xdr:row>
      <xdr:rowOff>9525</xdr:rowOff>
    </xdr:from>
    <xdr:to>
      <xdr:col>23</xdr:col>
      <xdr:colOff>342900</xdr:colOff>
      <xdr:row>41</xdr:row>
      <xdr:rowOff>152400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CA26F4FF-EF93-4404-85D8-5C64DDCC74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0.62408</cdr:x>
      <cdr:y>0.37275</cdr:y>
    </cdr:from>
    <cdr:to>
      <cdr:x>0.85512</cdr:x>
      <cdr:y>0.49812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EBB240A-3A93-951C-3B3C-0D40DB179490}"/>
            </a:ext>
          </a:extLst>
        </cdr:cNvPr>
        <cdr:cNvSpPr txBox="1"/>
      </cdr:nvSpPr>
      <cdr:spPr>
        <a:xfrm xmlns:a="http://schemas.openxmlformats.org/drawingml/2006/main">
          <a:off x="4149165" y="1196486"/>
          <a:ext cx="1536058" cy="4024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900" b="1">
              <a:latin typeface="+mn-lt"/>
              <a:cs typeface="Cavolini" panose="020B0502040204020203" pitchFamily="66" charset="0"/>
            </a:rPr>
            <a:t>Υπόλειμμα</a:t>
          </a:r>
          <a:r>
            <a:rPr lang="el-GR" sz="900" b="1" baseline="0">
              <a:latin typeface="+mn-lt"/>
              <a:cs typeface="Cavolini" panose="020B0502040204020203" pitchFamily="66" charset="0"/>
            </a:rPr>
            <a:t> κενού</a:t>
          </a:r>
          <a:endParaRPr lang="en-US" sz="900" b="1">
            <a:latin typeface="+mn-lt"/>
            <a:cs typeface="Cavolini" panose="020B0502040204020203" pitchFamily="66" charset="0"/>
          </a:endParaRPr>
        </a:p>
      </cdr:txBody>
    </cdr:sp>
  </cdr:relSizeAnchor>
  <cdr:relSizeAnchor xmlns:cdr="http://schemas.openxmlformats.org/drawingml/2006/chartDrawing">
    <cdr:from>
      <cdr:x>0.87249</cdr:x>
      <cdr:y>0.45697</cdr:y>
    </cdr:from>
    <cdr:to>
      <cdr:x>1</cdr:x>
      <cdr:y>0.56973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DDBA7C53-79ED-7DCA-EA5C-5D39A128A7E2}"/>
            </a:ext>
          </a:extLst>
        </cdr:cNvPr>
        <cdr:cNvSpPr txBox="1"/>
      </cdr:nvSpPr>
      <cdr:spPr>
        <a:xfrm xmlns:a="http://schemas.openxmlformats.org/drawingml/2006/main">
          <a:off x="5800725" y="1466850"/>
          <a:ext cx="847725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0.05178</cdr:x>
      <cdr:y>0.24926</cdr:y>
    </cdr:from>
    <cdr:to>
      <cdr:x>0.15923</cdr:x>
      <cdr:y>0.45104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7B055D72-ACF9-B45E-E104-94A03DF7E3A7}"/>
            </a:ext>
          </a:extLst>
        </cdr:cNvPr>
        <cdr:cNvSpPr txBox="1"/>
      </cdr:nvSpPr>
      <cdr:spPr>
        <a:xfrm xmlns:a="http://schemas.openxmlformats.org/drawingml/2006/main">
          <a:off x="476481" y="800113"/>
          <a:ext cx="988664" cy="6476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900" b="1">
              <a:effectLst/>
              <a:latin typeface="+mn-lt"/>
              <a:ea typeface="+mn-ea"/>
              <a:cs typeface="+mn-cs"/>
            </a:rPr>
            <a:t>Ελαφριά</a:t>
          </a:r>
          <a:r>
            <a:rPr lang="el-GR" sz="900" b="1" baseline="0">
              <a:effectLst/>
              <a:latin typeface="+mn-lt"/>
              <a:ea typeface="+mn-ea"/>
              <a:cs typeface="+mn-cs"/>
            </a:rPr>
            <a:t> Νάφθα</a:t>
          </a:r>
          <a:endParaRPr lang="en-US" sz="900">
            <a:effectLst/>
          </a:endParaRPr>
        </a:p>
        <a:p xmlns:a="http://schemas.openxmlformats.org/drawingml/2006/main">
          <a:endParaRPr lang="en-US" sz="900"/>
        </a:p>
      </cdr:txBody>
    </cdr:sp>
  </cdr:relSizeAnchor>
  <cdr:relSizeAnchor xmlns:cdr="http://schemas.openxmlformats.org/drawingml/2006/chartDrawing">
    <cdr:from>
      <cdr:x>0.13043</cdr:x>
      <cdr:y>0.38279</cdr:y>
    </cdr:from>
    <cdr:to>
      <cdr:x>0.24075</cdr:x>
      <cdr:y>0.53709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7019F8D7-1A66-03CD-4253-5AE91E563833}"/>
            </a:ext>
          </a:extLst>
        </cdr:cNvPr>
        <cdr:cNvSpPr txBox="1"/>
      </cdr:nvSpPr>
      <cdr:spPr>
        <a:xfrm xmlns:a="http://schemas.openxmlformats.org/drawingml/2006/main">
          <a:off x="1200067" y="1228723"/>
          <a:ext cx="1015071" cy="4952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900" b="1">
              <a:effectLst/>
              <a:latin typeface="+mn-lt"/>
              <a:ea typeface="+mn-ea"/>
              <a:cs typeface="+mn-cs"/>
            </a:rPr>
            <a:t>Βαριά</a:t>
          </a:r>
          <a:r>
            <a:rPr lang="el-GR" sz="1100" b="1" baseline="0">
              <a:effectLst/>
              <a:latin typeface="+mn-lt"/>
              <a:ea typeface="+mn-ea"/>
              <a:cs typeface="+mn-cs"/>
            </a:rPr>
            <a:t> </a:t>
          </a:r>
          <a:r>
            <a:rPr lang="el-GR" sz="900" b="1" baseline="0">
              <a:effectLst/>
              <a:latin typeface="+mn-lt"/>
              <a:ea typeface="+mn-ea"/>
              <a:cs typeface="+mn-cs"/>
            </a:rPr>
            <a:t>Νάφθα</a:t>
          </a:r>
          <a:endParaRPr lang="en-US">
            <a:effectLst/>
          </a:endParaRP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0.23319</cdr:x>
      <cdr:y>0.32344</cdr:y>
    </cdr:from>
    <cdr:to>
      <cdr:x>0.33347</cdr:x>
      <cdr:y>0.4184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5F78377C-F0E8-30FF-AA9A-85CA0EF70EC3}"/>
            </a:ext>
          </a:extLst>
        </cdr:cNvPr>
        <cdr:cNvSpPr txBox="1"/>
      </cdr:nvSpPr>
      <cdr:spPr>
        <a:xfrm xmlns:a="http://schemas.openxmlformats.org/drawingml/2006/main">
          <a:off x="2145658" y="1038234"/>
          <a:ext cx="922691" cy="3047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l-GR" sz="900" b="1">
              <a:effectLst/>
              <a:latin typeface="+mn-lt"/>
              <a:ea typeface="+mn-ea"/>
              <a:cs typeface="+mn-cs"/>
            </a:rPr>
            <a:t>Κηροζίνη</a:t>
          </a:r>
          <a:endParaRPr lang="en-US" sz="900"/>
        </a:p>
      </cdr:txBody>
    </cdr:sp>
  </cdr:relSizeAnchor>
  <cdr:relSizeAnchor xmlns:cdr="http://schemas.openxmlformats.org/drawingml/2006/chartDrawing">
    <cdr:from>
      <cdr:x>0.35387</cdr:x>
      <cdr:y>0.34421</cdr:y>
    </cdr:from>
    <cdr:to>
      <cdr:x>0.39398</cdr:x>
      <cdr:y>0.42136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8AB3E39E-A664-69CA-6AB9-F4C8F0681633}"/>
            </a:ext>
          </a:extLst>
        </cdr:cNvPr>
        <cdr:cNvSpPr txBox="1"/>
      </cdr:nvSpPr>
      <cdr:spPr>
        <a:xfrm xmlns:a="http://schemas.openxmlformats.org/drawingml/2006/main">
          <a:off x="2352675" y="1104900"/>
          <a:ext cx="266700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050"/>
        </a:p>
      </cdr:txBody>
    </cdr:sp>
  </cdr:relSizeAnchor>
  <cdr:relSizeAnchor xmlns:cdr="http://schemas.openxmlformats.org/drawingml/2006/chartDrawing">
    <cdr:from>
      <cdr:x>0.31262</cdr:x>
      <cdr:y>0.26706</cdr:y>
    </cdr:from>
    <cdr:to>
      <cdr:x>0.40145</cdr:x>
      <cdr:y>0.37389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72632F1E-77FB-9404-9780-C5AD01CFF9B4}"/>
            </a:ext>
          </a:extLst>
        </cdr:cNvPr>
        <cdr:cNvSpPr txBox="1"/>
      </cdr:nvSpPr>
      <cdr:spPr>
        <a:xfrm xmlns:a="http://schemas.openxmlformats.org/drawingml/2006/main">
          <a:off x="2876508" y="857246"/>
          <a:ext cx="817339" cy="3429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LGO</a:t>
          </a:r>
          <a:endParaRPr lang="en-US" sz="1100" b="1"/>
        </a:p>
      </cdr:txBody>
    </cdr:sp>
  </cdr:relSizeAnchor>
  <cdr:relSizeAnchor xmlns:cdr="http://schemas.openxmlformats.org/drawingml/2006/chartDrawing">
    <cdr:from>
      <cdr:x>0.41547</cdr:x>
      <cdr:y>0.26706</cdr:y>
    </cdr:from>
    <cdr:to>
      <cdr:x>0.50573</cdr:x>
      <cdr:y>0.45104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B058F13E-0392-A7FB-F5EA-AA7A8EDA7F49}"/>
            </a:ext>
          </a:extLst>
        </cdr:cNvPr>
        <cdr:cNvSpPr txBox="1"/>
      </cdr:nvSpPr>
      <cdr:spPr>
        <a:xfrm xmlns:a="http://schemas.openxmlformats.org/drawingml/2006/main">
          <a:off x="2762250" y="857250"/>
          <a:ext cx="600075" cy="590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HGO</a:t>
          </a:r>
        </a:p>
      </cdr:txBody>
    </cdr:sp>
  </cdr:relSizeAnchor>
  <cdr:relSizeAnchor xmlns:cdr="http://schemas.openxmlformats.org/drawingml/2006/chartDrawing">
    <cdr:from>
      <cdr:x>0.48997</cdr:x>
      <cdr:y>0.54599</cdr:y>
    </cdr:from>
    <cdr:to>
      <cdr:x>0.57163</cdr:x>
      <cdr:y>0.65875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A30321B9-BC66-0FA4-FB41-B352BBB0BE42}"/>
            </a:ext>
          </a:extLst>
        </cdr:cNvPr>
        <cdr:cNvSpPr txBox="1"/>
      </cdr:nvSpPr>
      <cdr:spPr>
        <a:xfrm xmlns:a="http://schemas.openxmlformats.org/drawingml/2006/main">
          <a:off x="3257550" y="1752600"/>
          <a:ext cx="542925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LVGO</a:t>
          </a:r>
          <a:endParaRPr lang="en-US" sz="1100" b="1"/>
        </a:p>
      </cdr:txBody>
    </cdr:sp>
  </cdr:relSizeAnchor>
  <cdr:relSizeAnchor xmlns:cdr="http://schemas.openxmlformats.org/drawingml/2006/chartDrawing">
    <cdr:from>
      <cdr:x>0.56017</cdr:x>
      <cdr:y>0.21958</cdr:y>
    </cdr:from>
    <cdr:to>
      <cdr:x>0.64183</cdr:x>
      <cdr:y>0.32938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F40B1D0B-3F25-E172-2545-01DBAACE800A}"/>
            </a:ext>
          </a:extLst>
        </cdr:cNvPr>
        <cdr:cNvSpPr txBox="1"/>
      </cdr:nvSpPr>
      <cdr:spPr>
        <a:xfrm xmlns:a="http://schemas.openxmlformats.org/drawingml/2006/main">
          <a:off x="3724275" y="704850"/>
          <a:ext cx="542925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HVGO</a:t>
          </a:r>
          <a:endParaRPr lang="en-US" sz="1100" b="1"/>
        </a:p>
        <a:p xmlns:a="http://schemas.openxmlformats.org/drawingml/2006/main">
          <a:endParaRPr lang="en-US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0.62408</cdr:x>
      <cdr:y>0.37275</cdr:y>
    </cdr:from>
    <cdr:to>
      <cdr:x>0.85512</cdr:x>
      <cdr:y>0.49812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EBB240A-3A93-951C-3B3C-0D40DB179490}"/>
            </a:ext>
          </a:extLst>
        </cdr:cNvPr>
        <cdr:cNvSpPr txBox="1"/>
      </cdr:nvSpPr>
      <cdr:spPr>
        <a:xfrm xmlns:a="http://schemas.openxmlformats.org/drawingml/2006/main">
          <a:off x="4149165" y="1196486"/>
          <a:ext cx="1536058" cy="4024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900" b="1">
              <a:latin typeface="+mn-lt"/>
              <a:cs typeface="Cavolini" panose="020B0502040204020203" pitchFamily="66" charset="0"/>
            </a:rPr>
            <a:t>Υπόλειμμα</a:t>
          </a:r>
          <a:r>
            <a:rPr lang="el-GR" sz="900" b="1" baseline="0">
              <a:latin typeface="+mn-lt"/>
              <a:cs typeface="Cavolini" panose="020B0502040204020203" pitchFamily="66" charset="0"/>
            </a:rPr>
            <a:t> κενού</a:t>
          </a:r>
          <a:endParaRPr lang="en-US" sz="900" b="1">
            <a:latin typeface="+mn-lt"/>
            <a:cs typeface="Cavolini" panose="020B0502040204020203" pitchFamily="66" charset="0"/>
          </a:endParaRPr>
        </a:p>
      </cdr:txBody>
    </cdr:sp>
  </cdr:relSizeAnchor>
  <cdr:relSizeAnchor xmlns:cdr="http://schemas.openxmlformats.org/drawingml/2006/chartDrawing">
    <cdr:from>
      <cdr:x>0.87249</cdr:x>
      <cdr:y>0.45697</cdr:y>
    </cdr:from>
    <cdr:to>
      <cdr:x>1</cdr:x>
      <cdr:y>0.56973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DDBA7C53-79ED-7DCA-EA5C-5D39A128A7E2}"/>
            </a:ext>
          </a:extLst>
        </cdr:cNvPr>
        <cdr:cNvSpPr txBox="1"/>
      </cdr:nvSpPr>
      <cdr:spPr>
        <a:xfrm xmlns:a="http://schemas.openxmlformats.org/drawingml/2006/main">
          <a:off x="5800725" y="1466850"/>
          <a:ext cx="847725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0.05401</cdr:x>
      <cdr:y>0.2552</cdr:y>
    </cdr:from>
    <cdr:to>
      <cdr:x>0.16146</cdr:x>
      <cdr:y>0.45698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7B055D72-ACF9-B45E-E104-94A03DF7E3A7}"/>
            </a:ext>
          </a:extLst>
        </cdr:cNvPr>
        <cdr:cNvSpPr txBox="1"/>
      </cdr:nvSpPr>
      <cdr:spPr>
        <a:xfrm xmlns:a="http://schemas.openxmlformats.org/drawingml/2006/main">
          <a:off x="498520" y="819163"/>
          <a:ext cx="991734" cy="6476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900" b="1">
              <a:effectLst/>
              <a:latin typeface="+mn-lt"/>
              <a:ea typeface="+mn-ea"/>
              <a:cs typeface="+mn-cs"/>
            </a:rPr>
            <a:t>Ελαφριά</a:t>
          </a:r>
          <a:r>
            <a:rPr lang="el-GR" sz="900" b="1" baseline="0">
              <a:effectLst/>
              <a:latin typeface="+mn-lt"/>
              <a:ea typeface="+mn-ea"/>
              <a:cs typeface="+mn-cs"/>
            </a:rPr>
            <a:t> Νάφθα</a:t>
          </a:r>
          <a:endParaRPr lang="en-US" sz="900">
            <a:effectLst/>
          </a:endParaRPr>
        </a:p>
        <a:p xmlns:a="http://schemas.openxmlformats.org/drawingml/2006/main">
          <a:endParaRPr lang="en-US" sz="900"/>
        </a:p>
      </cdr:txBody>
    </cdr:sp>
  </cdr:relSizeAnchor>
  <cdr:relSizeAnchor xmlns:cdr="http://schemas.openxmlformats.org/drawingml/2006/chartDrawing">
    <cdr:from>
      <cdr:x>0.13883</cdr:x>
      <cdr:y>0.43323</cdr:y>
    </cdr:from>
    <cdr:to>
      <cdr:x>0.24915</cdr:x>
      <cdr:y>0.58753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7019F8D7-1A66-03CD-4253-5AE91E563833}"/>
            </a:ext>
          </a:extLst>
        </cdr:cNvPr>
        <cdr:cNvSpPr txBox="1"/>
      </cdr:nvSpPr>
      <cdr:spPr>
        <a:xfrm xmlns:a="http://schemas.openxmlformats.org/drawingml/2006/main">
          <a:off x="1281384" y="1390648"/>
          <a:ext cx="1018223" cy="4952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900" b="1">
              <a:effectLst/>
              <a:latin typeface="+mn-lt"/>
              <a:ea typeface="+mn-ea"/>
              <a:cs typeface="+mn-cs"/>
            </a:rPr>
            <a:t>Βαριά</a:t>
          </a:r>
          <a:r>
            <a:rPr lang="el-GR" sz="1100" b="1" baseline="0">
              <a:effectLst/>
              <a:latin typeface="+mn-lt"/>
              <a:ea typeface="+mn-ea"/>
              <a:cs typeface="+mn-cs"/>
            </a:rPr>
            <a:t> </a:t>
          </a:r>
          <a:r>
            <a:rPr lang="el-GR" sz="900" b="1" baseline="0">
              <a:effectLst/>
              <a:latin typeface="+mn-lt"/>
              <a:ea typeface="+mn-ea"/>
              <a:cs typeface="+mn-cs"/>
            </a:rPr>
            <a:t>Νάφθα</a:t>
          </a:r>
          <a:endParaRPr lang="en-US">
            <a:effectLst/>
          </a:endParaRP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0.24773</cdr:x>
      <cdr:y>0.33531</cdr:y>
    </cdr:from>
    <cdr:to>
      <cdr:x>0.34801</cdr:x>
      <cdr:y>0.43026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5F78377C-F0E8-30FF-AA9A-85CA0EF70EC3}"/>
            </a:ext>
          </a:extLst>
        </cdr:cNvPr>
        <cdr:cNvSpPr txBox="1"/>
      </cdr:nvSpPr>
      <cdr:spPr>
        <a:xfrm xmlns:a="http://schemas.openxmlformats.org/drawingml/2006/main">
          <a:off x="2286499" y="1076334"/>
          <a:ext cx="925557" cy="3047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l-GR" sz="900" b="1">
              <a:effectLst/>
              <a:latin typeface="+mn-lt"/>
              <a:ea typeface="+mn-ea"/>
              <a:cs typeface="+mn-cs"/>
            </a:rPr>
            <a:t>Κηροζίνη</a:t>
          </a:r>
          <a:endParaRPr lang="en-US" sz="900"/>
        </a:p>
      </cdr:txBody>
    </cdr:sp>
  </cdr:relSizeAnchor>
  <cdr:relSizeAnchor xmlns:cdr="http://schemas.openxmlformats.org/drawingml/2006/chartDrawing">
    <cdr:from>
      <cdr:x>0.35387</cdr:x>
      <cdr:y>0.34421</cdr:y>
    </cdr:from>
    <cdr:to>
      <cdr:x>0.39398</cdr:x>
      <cdr:y>0.42136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8AB3E39E-A664-69CA-6AB9-F4C8F0681633}"/>
            </a:ext>
          </a:extLst>
        </cdr:cNvPr>
        <cdr:cNvSpPr txBox="1"/>
      </cdr:nvSpPr>
      <cdr:spPr>
        <a:xfrm xmlns:a="http://schemas.openxmlformats.org/drawingml/2006/main">
          <a:off x="2352675" y="1104900"/>
          <a:ext cx="266700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050"/>
        </a:p>
      </cdr:txBody>
    </cdr:sp>
  </cdr:relSizeAnchor>
  <cdr:relSizeAnchor xmlns:cdr="http://schemas.openxmlformats.org/drawingml/2006/chartDrawing">
    <cdr:from>
      <cdr:x>0.32819</cdr:x>
      <cdr:y>0.2819</cdr:y>
    </cdr:from>
    <cdr:to>
      <cdr:x>0.41702</cdr:x>
      <cdr:y>0.38873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72632F1E-77FB-9404-9780-C5AD01CFF9B4}"/>
            </a:ext>
          </a:extLst>
        </cdr:cNvPr>
        <cdr:cNvSpPr txBox="1"/>
      </cdr:nvSpPr>
      <cdr:spPr>
        <a:xfrm xmlns:a="http://schemas.openxmlformats.org/drawingml/2006/main">
          <a:off x="3029086" y="904871"/>
          <a:ext cx="819876" cy="3429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LGO</a:t>
          </a:r>
          <a:endParaRPr lang="en-US" sz="1100" b="1"/>
        </a:p>
      </cdr:txBody>
    </cdr:sp>
  </cdr:relSizeAnchor>
  <cdr:relSizeAnchor xmlns:cdr="http://schemas.openxmlformats.org/drawingml/2006/chartDrawing">
    <cdr:from>
      <cdr:x>0.41547</cdr:x>
      <cdr:y>0.26706</cdr:y>
    </cdr:from>
    <cdr:to>
      <cdr:x>0.50573</cdr:x>
      <cdr:y>0.45104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B058F13E-0392-A7FB-F5EA-AA7A8EDA7F49}"/>
            </a:ext>
          </a:extLst>
        </cdr:cNvPr>
        <cdr:cNvSpPr txBox="1"/>
      </cdr:nvSpPr>
      <cdr:spPr>
        <a:xfrm xmlns:a="http://schemas.openxmlformats.org/drawingml/2006/main">
          <a:off x="2762250" y="857250"/>
          <a:ext cx="600075" cy="590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HGO</a:t>
          </a:r>
        </a:p>
      </cdr:txBody>
    </cdr:sp>
  </cdr:relSizeAnchor>
  <cdr:relSizeAnchor xmlns:cdr="http://schemas.openxmlformats.org/drawingml/2006/chartDrawing">
    <cdr:from>
      <cdr:x>0.48997</cdr:x>
      <cdr:y>0.54599</cdr:y>
    </cdr:from>
    <cdr:to>
      <cdr:x>0.57163</cdr:x>
      <cdr:y>0.65875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A30321B9-BC66-0FA4-FB41-B352BBB0BE42}"/>
            </a:ext>
          </a:extLst>
        </cdr:cNvPr>
        <cdr:cNvSpPr txBox="1"/>
      </cdr:nvSpPr>
      <cdr:spPr>
        <a:xfrm xmlns:a="http://schemas.openxmlformats.org/drawingml/2006/main">
          <a:off x="3257550" y="1752600"/>
          <a:ext cx="542925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LVGO</a:t>
          </a:r>
          <a:endParaRPr lang="en-US" sz="1100" b="1"/>
        </a:p>
      </cdr:txBody>
    </cdr:sp>
  </cdr:relSizeAnchor>
  <cdr:relSizeAnchor xmlns:cdr="http://schemas.openxmlformats.org/drawingml/2006/chartDrawing">
    <cdr:from>
      <cdr:x>0.56017</cdr:x>
      <cdr:y>0.21958</cdr:y>
    </cdr:from>
    <cdr:to>
      <cdr:x>0.64183</cdr:x>
      <cdr:y>0.32938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F40B1D0B-3F25-E172-2545-01DBAACE800A}"/>
            </a:ext>
          </a:extLst>
        </cdr:cNvPr>
        <cdr:cNvSpPr txBox="1"/>
      </cdr:nvSpPr>
      <cdr:spPr>
        <a:xfrm xmlns:a="http://schemas.openxmlformats.org/drawingml/2006/main">
          <a:off x="3724275" y="704850"/>
          <a:ext cx="542925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HVGO</a:t>
          </a:r>
          <a:endParaRPr lang="en-US" sz="1100" b="1"/>
        </a:p>
        <a:p xmlns:a="http://schemas.openxmlformats.org/drawingml/2006/main">
          <a:endParaRPr 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0.62408</cdr:x>
      <cdr:y>0.37275</cdr:y>
    </cdr:from>
    <cdr:to>
      <cdr:x>0.85512</cdr:x>
      <cdr:y>0.49812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EBB240A-3A93-951C-3B3C-0D40DB179490}"/>
            </a:ext>
          </a:extLst>
        </cdr:cNvPr>
        <cdr:cNvSpPr txBox="1"/>
      </cdr:nvSpPr>
      <cdr:spPr>
        <a:xfrm xmlns:a="http://schemas.openxmlformats.org/drawingml/2006/main">
          <a:off x="4149165" y="1196486"/>
          <a:ext cx="1536058" cy="4024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900" b="1">
              <a:latin typeface="+mn-lt"/>
              <a:cs typeface="Cavolini" panose="020B0502040204020203" pitchFamily="66" charset="0"/>
            </a:rPr>
            <a:t>Υπόλειμμα</a:t>
          </a:r>
          <a:r>
            <a:rPr lang="el-GR" sz="900" b="1" baseline="0">
              <a:latin typeface="+mn-lt"/>
              <a:cs typeface="Cavolini" panose="020B0502040204020203" pitchFamily="66" charset="0"/>
            </a:rPr>
            <a:t> κενού</a:t>
          </a:r>
          <a:endParaRPr lang="en-US" sz="900" b="1">
            <a:latin typeface="+mn-lt"/>
            <a:cs typeface="Cavolini" panose="020B0502040204020203" pitchFamily="66" charset="0"/>
          </a:endParaRPr>
        </a:p>
      </cdr:txBody>
    </cdr:sp>
  </cdr:relSizeAnchor>
  <cdr:relSizeAnchor xmlns:cdr="http://schemas.openxmlformats.org/drawingml/2006/chartDrawing">
    <cdr:from>
      <cdr:x>0.87249</cdr:x>
      <cdr:y>0.45697</cdr:y>
    </cdr:from>
    <cdr:to>
      <cdr:x>1</cdr:x>
      <cdr:y>0.56973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DDBA7C53-79ED-7DCA-EA5C-5D39A128A7E2}"/>
            </a:ext>
          </a:extLst>
        </cdr:cNvPr>
        <cdr:cNvSpPr txBox="1"/>
      </cdr:nvSpPr>
      <cdr:spPr>
        <a:xfrm xmlns:a="http://schemas.openxmlformats.org/drawingml/2006/main">
          <a:off x="5800725" y="1466850"/>
          <a:ext cx="847725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0.10458</cdr:x>
      <cdr:y>0.24036</cdr:y>
    </cdr:from>
    <cdr:to>
      <cdr:x>0.21203</cdr:x>
      <cdr:y>0.44214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7B055D72-ACF9-B45E-E104-94A03DF7E3A7}"/>
            </a:ext>
          </a:extLst>
        </cdr:cNvPr>
        <cdr:cNvSpPr txBox="1"/>
      </cdr:nvSpPr>
      <cdr:spPr>
        <a:xfrm xmlns:a="http://schemas.openxmlformats.org/drawingml/2006/main">
          <a:off x="695325" y="771525"/>
          <a:ext cx="714375" cy="647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900" b="1">
              <a:effectLst/>
              <a:latin typeface="+mn-lt"/>
              <a:ea typeface="+mn-ea"/>
              <a:cs typeface="+mn-cs"/>
            </a:rPr>
            <a:t>Ελαφριά</a:t>
          </a:r>
          <a:r>
            <a:rPr lang="el-GR" sz="900" b="1" baseline="0">
              <a:effectLst/>
              <a:latin typeface="+mn-lt"/>
              <a:ea typeface="+mn-ea"/>
              <a:cs typeface="+mn-cs"/>
            </a:rPr>
            <a:t> Νάφθα</a:t>
          </a:r>
          <a:endParaRPr lang="en-US" sz="900">
            <a:effectLst/>
          </a:endParaRPr>
        </a:p>
        <a:p xmlns:a="http://schemas.openxmlformats.org/drawingml/2006/main">
          <a:endParaRPr lang="en-US" sz="900"/>
        </a:p>
      </cdr:txBody>
    </cdr:sp>
  </cdr:relSizeAnchor>
  <cdr:relSizeAnchor xmlns:cdr="http://schemas.openxmlformats.org/drawingml/2006/chartDrawing">
    <cdr:from>
      <cdr:x>0.17908</cdr:x>
      <cdr:y>0.40356</cdr:y>
    </cdr:from>
    <cdr:to>
      <cdr:x>0.2894</cdr:x>
      <cdr:y>0.55786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7019F8D7-1A66-03CD-4253-5AE91E563833}"/>
            </a:ext>
          </a:extLst>
        </cdr:cNvPr>
        <cdr:cNvSpPr txBox="1"/>
      </cdr:nvSpPr>
      <cdr:spPr>
        <a:xfrm xmlns:a="http://schemas.openxmlformats.org/drawingml/2006/main">
          <a:off x="1190624" y="1295400"/>
          <a:ext cx="733425" cy="495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900" b="1">
              <a:effectLst/>
              <a:latin typeface="+mn-lt"/>
              <a:ea typeface="+mn-ea"/>
              <a:cs typeface="+mn-cs"/>
            </a:rPr>
            <a:t>Βαριά</a:t>
          </a:r>
          <a:r>
            <a:rPr lang="el-GR" sz="1100" b="1" baseline="0">
              <a:effectLst/>
              <a:latin typeface="+mn-lt"/>
              <a:ea typeface="+mn-ea"/>
              <a:cs typeface="+mn-cs"/>
            </a:rPr>
            <a:t> </a:t>
          </a:r>
          <a:r>
            <a:rPr lang="el-GR" sz="900" b="1" baseline="0">
              <a:effectLst/>
              <a:latin typeface="+mn-lt"/>
              <a:ea typeface="+mn-ea"/>
              <a:cs typeface="+mn-cs"/>
            </a:rPr>
            <a:t>Νάφθα</a:t>
          </a:r>
          <a:endParaRPr lang="en-US">
            <a:effectLst/>
          </a:endParaRP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0.26218</cdr:x>
      <cdr:y>0.37389</cdr:y>
    </cdr:from>
    <cdr:to>
      <cdr:x>0.36246</cdr:x>
      <cdr:y>0.46884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5F78377C-F0E8-30FF-AA9A-85CA0EF70EC3}"/>
            </a:ext>
          </a:extLst>
        </cdr:cNvPr>
        <cdr:cNvSpPr txBox="1"/>
      </cdr:nvSpPr>
      <cdr:spPr>
        <a:xfrm xmlns:a="http://schemas.openxmlformats.org/drawingml/2006/main">
          <a:off x="1743075" y="1200150"/>
          <a:ext cx="666750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l-GR" sz="900" b="1">
              <a:effectLst/>
              <a:latin typeface="+mn-lt"/>
              <a:ea typeface="+mn-ea"/>
              <a:cs typeface="+mn-cs"/>
            </a:rPr>
            <a:t>Κηροζίνη</a:t>
          </a:r>
          <a:endParaRPr lang="en-US" sz="900"/>
        </a:p>
      </cdr:txBody>
    </cdr:sp>
  </cdr:relSizeAnchor>
  <cdr:relSizeAnchor xmlns:cdr="http://schemas.openxmlformats.org/drawingml/2006/chartDrawing">
    <cdr:from>
      <cdr:x>0.35387</cdr:x>
      <cdr:y>0.34421</cdr:y>
    </cdr:from>
    <cdr:to>
      <cdr:x>0.39398</cdr:x>
      <cdr:y>0.42136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8AB3E39E-A664-69CA-6AB9-F4C8F0681633}"/>
            </a:ext>
          </a:extLst>
        </cdr:cNvPr>
        <cdr:cNvSpPr txBox="1"/>
      </cdr:nvSpPr>
      <cdr:spPr>
        <a:xfrm xmlns:a="http://schemas.openxmlformats.org/drawingml/2006/main">
          <a:off x="2352675" y="1104900"/>
          <a:ext cx="266700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050"/>
        </a:p>
      </cdr:txBody>
    </cdr:sp>
  </cdr:relSizeAnchor>
  <cdr:relSizeAnchor xmlns:cdr="http://schemas.openxmlformats.org/drawingml/2006/chartDrawing">
    <cdr:from>
      <cdr:x>0.33954</cdr:x>
      <cdr:y>0.2908</cdr:y>
    </cdr:from>
    <cdr:to>
      <cdr:x>0.42837</cdr:x>
      <cdr:y>0.39763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72632F1E-77FB-9404-9780-C5AD01CFF9B4}"/>
            </a:ext>
          </a:extLst>
        </cdr:cNvPr>
        <cdr:cNvSpPr txBox="1"/>
      </cdr:nvSpPr>
      <cdr:spPr>
        <a:xfrm xmlns:a="http://schemas.openxmlformats.org/drawingml/2006/main">
          <a:off x="2257425" y="933450"/>
          <a:ext cx="590550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LGO</a:t>
          </a:r>
          <a:endParaRPr lang="en-US" sz="1100" b="1"/>
        </a:p>
      </cdr:txBody>
    </cdr:sp>
  </cdr:relSizeAnchor>
  <cdr:relSizeAnchor xmlns:cdr="http://schemas.openxmlformats.org/drawingml/2006/chartDrawing">
    <cdr:from>
      <cdr:x>0.41547</cdr:x>
      <cdr:y>0.26706</cdr:y>
    </cdr:from>
    <cdr:to>
      <cdr:x>0.50573</cdr:x>
      <cdr:y>0.45104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B058F13E-0392-A7FB-F5EA-AA7A8EDA7F49}"/>
            </a:ext>
          </a:extLst>
        </cdr:cNvPr>
        <cdr:cNvSpPr txBox="1"/>
      </cdr:nvSpPr>
      <cdr:spPr>
        <a:xfrm xmlns:a="http://schemas.openxmlformats.org/drawingml/2006/main">
          <a:off x="2762250" y="857250"/>
          <a:ext cx="600075" cy="590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HGO</a:t>
          </a:r>
        </a:p>
      </cdr:txBody>
    </cdr:sp>
  </cdr:relSizeAnchor>
  <cdr:relSizeAnchor xmlns:cdr="http://schemas.openxmlformats.org/drawingml/2006/chartDrawing">
    <cdr:from>
      <cdr:x>0.48997</cdr:x>
      <cdr:y>0.54599</cdr:y>
    </cdr:from>
    <cdr:to>
      <cdr:x>0.57163</cdr:x>
      <cdr:y>0.65875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A30321B9-BC66-0FA4-FB41-B352BBB0BE42}"/>
            </a:ext>
          </a:extLst>
        </cdr:cNvPr>
        <cdr:cNvSpPr txBox="1"/>
      </cdr:nvSpPr>
      <cdr:spPr>
        <a:xfrm xmlns:a="http://schemas.openxmlformats.org/drawingml/2006/main">
          <a:off x="3257550" y="1752600"/>
          <a:ext cx="542925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LVGO</a:t>
          </a:r>
          <a:endParaRPr lang="en-US" sz="1100" b="1"/>
        </a:p>
      </cdr:txBody>
    </cdr:sp>
  </cdr:relSizeAnchor>
  <cdr:relSizeAnchor xmlns:cdr="http://schemas.openxmlformats.org/drawingml/2006/chartDrawing">
    <cdr:from>
      <cdr:x>0.56017</cdr:x>
      <cdr:y>0.21958</cdr:y>
    </cdr:from>
    <cdr:to>
      <cdr:x>0.64183</cdr:x>
      <cdr:y>0.32938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F40B1D0B-3F25-E172-2545-01DBAACE800A}"/>
            </a:ext>
          </a:extLst>
        </cdr:cNvPr>
        <cdr:cNvSpPr txBox="1"/>
      </cdr:nvSpPr>
      <cdr:spPr>
        <a:xfrm xmlns:a="http://schemas.openxmlformats.org/drawingml/2006/main">
          <a:off x="3724275" y="704850"/>
          <a:ext cx="542925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HVGO</a:t>
          </a:r>
          <a:endParaRPr lang="en-US" sz="1100" b="1"/>
        </a:p>
        <a:p xmlns:a="http://schemas.openxmlformats.org/drawingml/2006/main">
          <a:endParaRPr lang="en-US" sz="11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0.62408</cdr:x>
      <cdr:y>0.37275</cdr:y>
    </cdr:from>
    <cdr:to>
      <cdr:x>0.85512</cdr:x>
      <cdr:y>0.49812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EBB240A-3A93-951C-3B3C-0D40DB179490}"/>
            </a:ext>
          </a:extLst>
        </cdr:cNvPr>
        <cdr:cNvSpPr txBox="1"/>
      </cdr:nvSpPr>
      <cdr:spPr>
        <a:xfrm xmlns:a="http://schemas.openxmlformats.org/drawingml/2006/main">
          <a:off x="4149165" y="1196486"/>
          <a:ext cx="1536058" cy="4024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900" b="1">
              <a:latin typeface="+mn-lt"/>
              <a:cs typeface="Cavolini" panose="020B0502040204020203" pitchFamily="66" charset="0"/>
            </a:rPr>
            <a:t>Υπόλειμμα</a:t>
          </a:r>
          <a:r>
            <a:rPr lang="el-GR" sz="900" b="1" baseline="0">
              <a:latin typeface="+mn-lt"/>
              <a:cs typeface="Cavolini" panose="020B0502040204020203" pitchFamily="66" charset="0"/>
            </a:rPr>
            <a:t> κενού</a:t>
          </a:r>
          <a:endParaRPr lang="en-US" sz="900" b="1">
            <a:latin typeface="+mn-lt"/>
            <a:cs typeface="Cavolini" panose="020B0502040204020203" pitchFamily="66" charset="0"/>
          </a:endParaRPr>
        </a:p>
      </cdr:txBody>
    </cdr:sp>
  </cdr:relSizeAnchor>
  <cdr:relSizeAnchor xmlns:cdr="http://schemas.openxmlformats.org/drawingml/2006/chartDrawing">
    <cdr:from>
      <cdr:x>0.87249</cdr:x>
      <cdr:y>0.45697</cdr:y>
    </cdr:from>
    <cdr:to>
      <cdr:x>1</cdr:x>
      <cdr:y>0.56973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DDBA7C53-79ED-7DCA-EA5C-5D39A128A7E2}"/>
            </a:ext>
          </a:extLst>
        </cdr:cNvPr>
        <cdr:cNvSpPr txBox="1"/>
      </cdr:nvSpPr>
      <cdr:spPr>
        <a:xfrm xmlns:a="http://schemas.openxmlformats.org/drawingml/2006/main">
          <a:off x="5800725" y="1466850"/>
          <a:ext cx="847725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0.05401</cdr:x>
      <cdr:y>0.2552</cdr:y>
    </cdr:from>
    <cdr:to>
      <cdr:x>0.16146</cdr:x>
      <cdr:y>0.45698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7B055D72-ACF9-B45E-E104-94A03DF7E3A7}"/>
            </a:ext>
          </a:extLst>
        </cdr:cNvPr>
        <cdr:cNvSpPr txBox="1"/>
      </cdr:nvSpPr>
      <cdr:spPr>
        <a:xfrm xmlns:a="http://schemas.openxmlformats.org/drawingml/2006/main">
          <a:off x="498520" y="819163"/>
          <a:ext cx="991734" cy="6476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900" b="1">
              <a:effectLst/>
              <a:latin typeface="+mn-lt"/>
              <a:ea typeface="+mn-ea"/>
              <a:cs typeface="+mn-cs"/>
            </a:rPr>
            <a:t>Ελαφριά</a:t>
          </a:r>
          <a:r>
            <a:rPr lang="el-GR" sz="900" b="1" baseline="0">
              <a:effectLst/>
              <a:latin typeface="+mn-lt"/>
              <a:ea typeface="+mn-ea"/>
              <a:cs typeface="+mn-cs"/>
            </a:rPr>
            <a:t> Νάφθα</a:t>
          </a:r>
          <a:endParaRPr lang="en-US" sz="900">
            <a:effectLst/>
          </a:endParaRPr>
        </a:p>
        <a:p xmlns:a="http://schemas.openxmlformats.org/drawingml/2006/main">
          <a:endParaRPr lang="en-US" sz="900"/>
        </a:p>
      </cdr:txBody>
    </cdr:sp>
  </cdr:relSizeAnchor>
  <cdr:relSizeAnchor xmlns:cdr="http://schemas.openxmlformats.org/drawingml/2006/chartDrawing">
    <cdr:from>
      <cdr:x>0.13883</cdr:x>
      <cdr:y>0.43323</cdr:y>
    </cdr:from>
    <cdr:to>
      <cdr:x>0.24915</cdr:x>
      <cdr:y>0.58753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7019F8D7-1A66-03CD-4253-5AE91E563833}"/>
            </a:ext>
          </a:extLst>
        </cdr:cNvPr>
        <cdr:cNvSpPr txBox="1"/>
      </cdr:nvSpPr>
      <cdr:spPr>
        <a:xfrm xmlns:a="http://schemas.openxmlformats.org/drawingml/2006/main">
          <a:off x="1281384" y="1390648"/>
          <a:ext cx="1018223" cy="4952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900" b="1">
              <a:effectLst/>
              <a:latin typeface="+mn-lt"/>
              <a:ea typeface="+mn-ea"/>
              <a:cs typeface="+mn-cs"/>
            </a:rPr>
            <a:t>Βαριά</a:t>
          </a:r>
          <a:r>
            <a:rPr lang="el-GR" sz="1100" b="1" baseline="0">
              <a:effectLst/>
              <a:latin typeface="+mn-lt"/>
              <a:ea typeface="+mn-ea"/>
              <a:cs typeface="+mn-cs"/>
            </a:rPr>
            <a:t> </a:t>
          </a:r>
          <a:r>
            <a:rPr lang="el-GR" sz="900" b="1" baseline="0">
              <a:effectLst/>
              <a:latin typeface="+mn-lt"/>
              <a:ea typeface="+mn-ea"/>
              <a:cs typeface="+mn-cs"/>
            </a:rPr>
            <a:t>Νάφθα</a:t>
          </a:r>
          <a:endParaRPr lang="en-US">
            <a:effectLst/>
          </a:endParaRP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0.24773</cdr:x>
      <cdr:y>0.33531</cdr:y>
    </cdr:from>
    <cdr:to>
      <cdr:x>0.34801</cdr:x>
      <cdr:y>0.43026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5F78377C-F0E8-30FF-AA9A-85CA0EF70EC3}"/>
            </a:ext>
          </a:extLst>
        </cdr:cNvPr>
        <cdr:cNvSpPr txBox="1"/>
      </cdr:nvSpPr>
      <cdr:spPr>
        <a:xfrm xmlns:a="http://schemas.openxmlformats.org/drawingml/2006/main">
          <a:off x="2286499" y="1076334"/>
          <a:ext cx="925557" cy="3047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l-GR" sz="900" b="1">
              <a:effectLst/>
              <a:latin typeface="+mn-lt"/>
              <a:ea typeface="+mn-ea"/>
              <a:cs typeface="+mn-cs"/>
            </a:rPr>
            <a:t>Κηροζίνη</a:t>
          </a:r>
          <a:endParaRPr lang="en-US" sz="900"/>
        </a:p>
      </cdr:txBody>
    </cdr:sp>
  </cdr:relSizeAnchor>
  <cdr:relSizeAnchor xmlns:cdr="http://schemas.openxmlformats.org/drawingml/2006/chartDrawing">
    <cdr:from>
      <cdr:x>0.35387</cdr:x>
      <cdr:y>0.34421</cdr:y>
    </cdr:from>
    <cdr:to>
      <cdr:x>0.39398</cdr:x>
      <cdr:y>0.42136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8AB3E39E-A664-69CA-6AB9-F4C8F0681633}"/>
            </a:ext>
          </a:extLst>
        </cdr:cNvPr>
        <cdr:cNvSpPr txBox="1"/>
      </cdr:nvSpPr>
      <cdr:spPr>
        <a:xfrm xmlns:a="http://schemas.openxmlformats.org/drawingml/2006/main">
          <a:off x="2352675" y="1104900"/>
          <a:ext cx="266700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050"/>
        </a:p>
      </cdr:txBody>
    </cdr:sp>
  </cdr:relSizeAnchor>
  <cdr:relSizeAnchor xmlns:cdr="http://schemas.openxmlformats.org/drawingml/2006/chartDrawing">
    <cdr:from>
      <cdr:x>0.32819</cdr:x>
      <cdr:y>0.2819</cdr:y>
    </cdr:from>
    <cdr:to>
      <cdr:x>0.41702</cdr:x>
      <cdr:y>0.38873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72632F1E-77FB-9404-9780-C5AD01CFF9B4}"/>
            </a:ext>
          </a:extLst>
        </cdr:cNvPr>
        <cdr:cNvSpPr txBox="1"/>
      </cdr:nvSpPr>
      <cdr:spPr>
        <a:xfrm xmlns:a="http://schemas.openxmlformats.org/drawingml/2006/main">
          <a:off x="3029086" y="904871"/>
          <a:ext cx="819876" cy="3429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LGO</a:t>
          </a:r>
          <a:endParaRPr lang="en-US" sz="1100" b="1"/>
        </a:p>
      </cdr:txBody>
    </cdr:sp>
  </cdr:relSizeAnchor>
  <cdr:relSizeAnchor xmlns:cdr="http://schemas.openxmlformats.org/drawingml/2006/chartDrawing">
    <cdr:from>
      <cdr:x>0.41547</cdr:x>
      <cdr:y>0.26706</cdr:y>
    </cdr:from>
    <cdr:to>
      <cdr:x>0.50573</cdr:x>
      <cdr:y>0.45104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B058F13E-0392-A7FB-F5EA-AA7A8EDA7F49}"/>
            </a:ext>
          </a:extLst>
        </cdr:cNvPr>
        <cdr:cNvSpPr txBox="1"/>
      </cdr:nvSpPr>
      <cdr:spPr>
        <a:xfrm xmlns:a="http://schemas.openxmlformats.org/drawingml/2006/main">
          <a:off x="2762250" y="857250"/>
          <a:ext cx="600075" cy="590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HGO</a:t>
          </a:r>
        </a:p>
      </cdr:txBody>
    </cdr:sp>
  </cdr:relSizeAnchor>
  <cdr:relSizeAnchor xmlns:cdr="http://schemas.openxmlformats.org/drawingml/2006/chartDrawing">
    <cdr:from>
      <cdr:x>0.48997</cdr:x>
      <cdr:y>0.54599</cdr:y>
    </cdr:from>
    <cdr:to>
      <cdr:x>0.57163</cdr:x>
      <cdr:y>0.65875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A30321B9-BC66-0FA4-FB41-B352BBB0BE42}"/>
            </a:ext>
          </a:extLst>
        </cdr:cNvPr>
        <cdr:cNvSpPr txBox="1"/>
      </cdr:nvSpPr>
      <cdr:spPr>
        <a:xfrm xmlns:a="http://schemas.openxmlformats.org/drawingml/2006/main">
          <a:off x="3257550" y="1752600"/>
          <a:ext cx="542925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LVGO</a:t>
          </a:r>
          <a:endParaRPr lang="en-US" sz="1100" b="1"/>
        </a:p>
      </cdr:txBody>
    </cdr:sp>
  </cdr:relSizeAnchor>
  <cdr:relSizeAnchor xmlns:cdr="http://schemas.openxmlformats.org/drawingml/2006/chartDrawing">
    <cdr:from>
      <cdr:x>0.56017</cdr:x>
      <cdr:y>0.21958</cdr:y>
    </cdr:from>
    <cdr:to>
      <cdr:x>0.64183</cdr:x>
      <cdr:y>0.32938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F40B1D0B-3F25-E172-2545-01DBAACE800A}"/>
            </a:ext>
          </a:extLst>
        </cdr:cNvPr>
        <cdr:cNvSpPr txBox="1"/>
      </cdr:nvSpPr>
      <cdr:spPr>
        <a:xfrm xmlns:a="http://schemas.openxmlformats.org/drawingml/2006/main">
          <a:off x="3724275" y="704850"/>
          <a:ext cx="542925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HVGO</a:t>
          </a:r>
          <a:endParaRPr lang="en-US" sz="1100" b="1"/>
        </a:p>
        <a:p xmlns:a="http://schemas.openxmlformats.org/drawingml/2006/main">
          <a:endParaRPr lang="en-US" sz="1100"/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713014</xdr:colOff>
      <xdr:row>19</xdr:row>
      <xdr:rowOff>174171</xdr:rowOff>
    </xdr:from>
    <xdr:to>
      <xdr:col>10</xdr:col>
      <xdr:colOff>538366</xdr:colOff>
      <xdr:row>21</xdr:row>
      <xdr:rowOff>123379</xdr:rowOff>
    </xdr:to>
    <xdr:sp macro="" textlink="">
      <xdr:nvSpPr>
        <xdr:cNvPr id="9" name="TextBox 1">
          <a:extLst>
            <a:ext uri="{FF2B5EF4-FFF2-40B4-BE49-F238E27FC236}">
              <a16:creationId xmlns:a16="http://schemas.microsoft.com/office/drawing/2014/main" id="{4D887BAE-F3BD-F6ED-B619-8768A9A7685B}"/>
            </a:ext>
          </a:extLst>
        </xdr:cNvPr>
        <xdr:cNvSpPr txBox="1"/>
      </xdr:nvSpPr>
      <xdr:spPr>
        <a:xfrm>
          <a:off x="10371364" y="3793671"/>
          <a:ext cx="739752" cy="330208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 sz="900" b="1"/>
        </a:p>
      </xdr:txBody>
    </xdr:sp>
    <xdr:clientData/>
  </xdr:twoCellAnchor>
  <xdr:twoCellAnchor>
    <xdr:from>
      <xdr:col>9</xdr:col>
      <xdr:colOff>713014</xdr:colOff>
      <xdr:row>19</xdr:row>
      <xdr:rowOff>174171</xdr:rowOff>
    </xdr:from>
    <xdr:to>
      <xdr:col>10</xdr:col>
      <xdr:colOff>538366</xdr:colOff>
      <xdr:row>21</xdr:row>
      <xdr:rowOff>123379</xdr:rowOff>
    </xdr:to>
    <xdr:sp macro="" textlink="">
      <xdr:nvSpPr>
        <xdr:cNvPr id="11" name="TextBox 1">
          <a:extLst>
            <a:ext uri="{FF2B5EF4-FFF2-40B4-BE49-F238E27FC236}">
              <a16:creationId xmlns:a16="http://schemas.microsoft.com/office/drawing/2014/main" id="{9EA75C8C-BF86-49C0-AFA9-858189544B57}"/>
            </a:ext>
          </a:extLst>
        </xdr:cNvPr>
        <xdr:cNvSpPr txBox="1"/>
      </xdr:nvSpPr>
      <xdr:spPr>
        <a:xfrm>
          <a:off x="6094639" y="3793671"/>
          <a:ext cx="539727" cy="330208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 sz="9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713014</xdr:colOff>
      <xdr:row>19</xdr:row>
      <xdr:rowOff>174171</xdr:rowOff>
    </xdr:from>
    <xdr:to>
      <xdr:col>10</xdr:col>
      <xdr:colOff>538366</xdr:colOff>
      <xdr:row>21</xdr:row>
      <xdr:rowOff>123379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658A81A-8C46-49AE-9E91-028E3430985F}"/>
            </a:ext>
          </a:extLst>
        </xdr:cNvPr>
        <xdr:cNvSpPr txBox="1"/>
      </xdr:nvSpPr>
      <xdr:spPr>
        <a:xfrm>
          <a:off x="12447814" y="3793671"/>
          <a:ext cx="739752" cy="330208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 sz="900" b="1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tuagr-my.sharepoint.com/personal/ch17058_ntua_gr/Documents/Back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5"/>
      <sheetName val="Sheet4"/>
      <sheetName val="Sheet6"/>
      <sheetName val="Sheet7"/>
    </sheetNames>
    <sheetDataSet>
      <sheetData sheetId="0">
        <row r="24">
          <cell r="G24">
            <v>100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18D3D9F-A085-4737-92B5-DA8B116CC19D}" name="Table46" displayName="Table46" ref="L1:Q20" totalsRowShown="0">
  <autoFilter ref="L1:Q20" xr:uid="{C18D3D9F-A085-4737-92B5-DA8B116CC19D}"/>
  <tableColumns count="6">
    <tableColumn id="1" xr3:uid="{F2F8CF38-FF27-4F8D-9A63-07A03EBD89F7}" name="Column1" dataDxfId="25"/>
    <tableColumn id="2" xr3:uid="{39A13239-6668-487E-B587-7D1A0105C343}" name="Ιδιότητα"/>
    <tableColumn id="3" xr3:uid="{D065B054-7D4A-4902-A4AF-D3257897A9DA}" name="SQP" dataDxfId="24">
      <calculatedColumnFormula>'General Results'!A75</calculatedColumnFormula>
    </tableColumn>
    <tableColumn id="4" xr3:uid="{383E63E6-3C2B-4CBA-9C0F-3EE66DE7C8BA}" name="Πυγολαμπίδες" dataDxfId="23">
      <calculatedColumnFormula>'General Results'!A90</calculatedColumnFormula>
    </tableColumn>
    <tableColumn id="5" xr3:uid="{CF7CD6BF-BAC2-4879-A692-BF2163EB60A2}" name="Ελαχιστα τετράγωνα" dataDxfId="22">
      <calculatedColumnFormula>LEASTSQUARES!J5</calculatedColumnFormula>
    </tableColumn>
    <tableColumn id="6" xr3:uid="{4F062B4C-565F-401D-8E38-AF6CDA91BC87}" name="Σμήνος" dataDxfId="21">
      <calculatedColumnFormula>PSO!J5</calculatedColumnFormula>
    </tableColumn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A19AF5-4162-4E84-AB8A-D4297A78DCF7}" name="Table462" displayName="Table462" ref="T1:Z23" totalsRowShown="0">
  <autoFilter ref="T1:Z23" xr:uid="{E2A19AF5-4162-4E84-AB8A-D4297A78DCF7}"/>
  <tableColumns count="7">
    <tableColumn id="1" xr3:uid="{06094657-342E-4BFB-813B-09BD0581349C}" name="Column1" dataDxfId="20"/>
    <tableColumn id="2" xr3:uid="{F903DF61-41AA-4336-893A-220BD99C4E3B}" name="Ιδιότητα"/>
    <tableColumn id="3" xr3:uid="{F66D3697-11FD-49D7-92F0-85C106B585BD}" name="SQP" dataDxfId="19"/>
    <tableColumn id="4" xr3:uid="{147708C7-D46B-4ED0-8985-6CB51DBA8777}" name="Πυγολαμπίδες" dataDxfId="18"/>
    <tableColumn id="5" xr3:uid="{F4B2EAEB-C226-4D9A-B94F-5C2040DC0829}" name="Ελαχιστα τετράγωνα" dataDxfId="17"/>
    <tableColumn id="6" xr3:uid="{80EA8DE0-DB31-4825-927A-7F44594805FE}" name="Σμήνος" dataDxfId="16"/>
    <tableColumn id="7" xr3:uid="{F154B6C1-3561-42D8-968C-67019AAC3D35}" name="Target" dataDxfId="15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4CF659-A585-4853-AD79-711807E71160}" name="Table2" displayName="Table2" ref="AS7:AV18" totalsRowShown="0" headerRowDxfId="14" dataDxfId="13" dataCellStyle="Percent">
  <autoFilter ref="AS7:AV18" xr:uid="{C24CF659-A585-4853-AD79-711807E71160}"/>
  <tableColumns count="4">
    <tableColumn id="1" xr3:uid="{DDD62522-7190-4DC7-9913-78268CCA4E96}" name="SQP" dataDxfId="12" dataCellStyle="Percent">
      <calculatedColumnFormula>ABS('General Results'!$AC8-'General Results'!$AG8)/'General Results'!$AG8</calculatedColumnFormula>
    </tableColumn>
    <tableColumn id="2" xr3:uid="{C9A9837B-197F-4C82-B5DE-19360E6A3ABC}" name="Πυγολαμπίδες" dataDxfId="11" dataCellStyle="Percent">
      <calculatedColumnFormula>ABS('General Results'!$AD8-'General Results'!$AG8)/'General Results'!$AG8</calculatedColumnFormula>
    </tableColumn>
    <tableColumn id="3" xr3:uid="{E9136F9E-CB77-4A64-86A6-A08BBC72BBB2}" name="Ελαχιστα τετράγωνα" dataDxfId="10" dataCellStyle="Percent">
      <calculatedColumnFormula>ABS('General Results'!$AE8-'General Results'!$AG8)/'General Results'!$AG8</calculatedColumnFormula>
    </tableColumn>
    <tableColumn id="4" xr3:uid="{928BAFAC-4DB9-4E96-A341-C76FB4244F1B}" name="Σμήνος" dataDxfId="9" dataCellStyle="Percent">
      <calculatedColumnFormula>ABS('General Results'!AF8-'General Results'!$AG8)/'General Results'!$AG8</calculatedColumnFormula>
    </tableColumn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8FD583-CAF6-45FC-B7CD-4A7333B2124E}" name="Table3" displayName="Table3" ref="AY7:BB20" totalsRowShown="0" headerRowDxfId="8" dataDxfId="6" headerRowBorderDxfId="7" tableBorderDxfId="5" dataCellStyle="Percent">
  <autoFilter ref="AY7:BB20" xr:uid="{A98FD583-CAF6-45FC-B7CD-4A7333B2124E}"/>
  <tableColumns count="4">
    <tableColumn id="1" xr3:uid="{D7C9FF64-AE2E-4FA2-B27D-219FCF181252}" name="SQP" dataDxfId="4" dataCellStyle="Percent">
      <calculatedColumnFormula>ABS('General Results'!AL8-'General Results'!$AP8)/'General Results'!$AP8</calculatedColumnFormula>
    </tableColumn>
    <tableColumn id="2" xr3:uid="{15B7BE15-CB9B-48FE-B70E-ED0CB659F203}" name="Πυγολαμπίδες" dataDxfId="3" dataCellStyle="Percent">
      <calculatedColumnFormula>ABS('General Results'!AM8-'General Results'!$AP8)/'General Results'!$AP8</calculatedColumnFormula>
    </tableColumn>
    <tableColumn id="3" xr3:uid="{54118C88-AB7E-4ACD-B2A4-1020B3A414D2}" name="Ελαχιστα τετράγωνα" dataDxfId="2" dataCellStyle="Percent">
      <calculatedColumnFormula>ABS('General Results'!AN8-'General Results'!$AP8)/'General Results'!$AP8</calculatedColumnFormula>
    </tableColumn>
    <tableColumn id="4" xr3:uid="{FE90661E-9405-4411-916C-09A9E11B881F}" name="Σμήνος" dataDxfId="1" dataCellStyle="Percent">
      <calculatedColumnFormula>ABS('General Results'!AO8-'General Results'!$AP8)/'General Results'!$AP8</calculatedColumnFormula>
    </tableColumn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A184B-A506-495F-AB30-24461E9C051B}">
  <dimension ref="A1:BH42"/>
  <sheetViews>
    <sheetView workbookViewId="0">
      <selection activeCell="D69" sqref="D36:D69"/>
    </sheetView>
  </sheetViews>
  <sheetFormatPr defaultRowHeight="15" x14ac:dyDescent="0.25"/>
  <cols>
    <col min="1" max="1" width="2.140625" customWidth="1"/>
    <col min="2" max="2" width="12.7109375" customWidth="1"/>
    <col min="3" max="3" width="14.7109375" customWidth="1"/>
    <col min="4" max="4" width="13.7109375" bestFit="1" customWidth="1"/>
    <col min="5" max="5" width="14.7109375" customWidth="1"/>
    <col min="6" max="6" width="14.140625" customWidth="1"/>
    <col min="7" max="12" width="13.7109375" customWidth="1"/>
    <col min="13" max="13" width="12.7109375" customWidth="1"/>
    <col min="14" max="24" width="13.7109375" customWidth="1"/>
    <col min="25" max="32" width="12.7109375" customWidth="1"/>
    <col min="33" max="34" width="11.7109375" customWidth="1"/>
    <col min="35" max="58" width="12.7109375" customWidth="1"/>
    <col min="59" max="60" width="11.7109375" customWidth="1"/>
  </cols>
  <sheetData>
    <row r="1" spans="1:22" x14ac:dyDescent="0.25">
      <c r="A1" t="s">
        <v>345</v>
      </c>
      <c r="B1">
        <v>10.904541269849384</v>
      </c>
      <c r="C1">
        <v>10.272820437277515</v>
      </c>
      <c r="D1">
        <v>10.743542239608361</v>
      </c>
      <c r="E1">
        <v>10.740672107802359</v>
      </c>
      <c r="F1">
        <v>1.6460733176512852</v>
      </c>
      <c r="G1">
        <v>2.2710450263596922</v>
      </c>
      <c r="H1">
        <v>1.6975890306226349</v>
      </c>
      <c r="I1">
        <v>2.1036124114127586</v>
      </c>
      <c r="J1">
        <v>2.5927441909369362</v>
      </c>
      <c r="K1">
        <v>3.1406573641606164</v>
      </c>
      <c r="L1">
        <v>0</v>
      </c>
      <c r="M1">
        <v>0</v>
      </c>
      <c r="N1">
        <v>0</v>
      </c>
      <c r="O1">
        <v>17.416692413176325</v>
      </c>
      <c r="P1">
        <v>0</v>
      </c>
      <c r="Q1">
        <v>0</v>
      </c>
      <c r="R1">
        <v>0</v>
      </c>
      <c r="S1">
        <v>5.1415866939314538</v>
      </c>
      <c r="T1">
        <v>3.7977939770850466</v>
      </c>
      <c r="U1">
        <v>8.7604507896873454</v>
      </c>
      <c r="V1">
        <v>8.7701787304382819</v>
      </c>
    </row>
    <row r="4" spans="1:22" x14ac:dyDescent="0.25">
      <c r="H4" t="s">
        <v>245</v>
      </c>
    </row>
    <row r="5" spans="1:22" x14ac:dyDescent="0.25">
      <c r="F5" t="s">
        <v>335</v>
      </c>
      <c r="G5">
        <v>52.356045593948586</v>
      </c>
      <c r="H5" s="6">
        <v>54.2</v>
      </c>
      <c r="J5" s="8">
        <f>((G5-H5)/H5)</f>
        <v>-3.4021299004638683E-2</v>
      </c>
    </row>
    <row r="6" spans="1:22" x14ac:dyDescent="0.25">
      <c r="F6" t="s">
        <v>336</v>
      </c>
      <c r="G6">
        <v>7.4293034846394859</v>
      </c>
      <c r="H6" s="6">
        <v>7.3</v>
      </c>
      <c r="J6" s="8">
        <f t="shared" ref="J6:J12" si="0">((G6-H6)/H6)</f>
        <v>1.7712806114998089E-2</v>
      </c>
    </row>
    <row r="7" spans="1:22" x14ac:dyDescent="0.25">
      <c r="F7" t="s">
        <v>337</v>
      </c>
      <c r="G7">
        <v>36.84508161028333</v>
      </c>
      <c r="H7" s="6">
        <v>34.200000000000003</v>
      </c>
      <c r="J7" s="8">
        <f t="shared" si="0"/>
        <v>7.7341567552144067E-2</v>
      </c>
    </row>
    <row r="8" spans="1:22" x14ac:dyDescent="0.25">
      <c r="F8" t="s">
        <v>338</v>
      </c>
      <c r="G8">
        <v>3.248091218210492</v>
      </c>
      <c r="H8" s="6">
        <v>3.6</v>
      </c>
      <c r="J8" s="8">
        <f t="shared" si="0"/>
        <v>-9.7752439385974471E-2</v>
      </c>
    </row>
    <row r="9" spans="1:22" x14ac:dyDescent="0.25">
      <c r="F9" t="s">
        <v>339</v>
      </c>
      <c r="G9">
        <v>17.416692413176325</v>
      </c>
      <c r="H9" s="6">
        <v>15.77</v>
      </c>
      <c r="J9" s="8">
        <f t="shared" si="0"/>
        <v>0.10441930330858117</v>
      </c>
    </row>
    <row r="10" spans="1:22" x14ac:dyDescent="0.25">
      <c r="F10" t="s">
        <v>340</v>
      </c>
      <c r="G10">
        <v>42.661576054537619</v>
      </c>
      <c r="H10" s="6">
        <v>40.58</v>
      </c>
      <c r="J10" s="8">
        <f t="shared" si="0"/>
        <v>5.1295614946713176E-2</v>
      </c>
    </row>
    <row r="11" spans="1:22" x14ac:dyDescent="0.25">
      <c r="F11" t="s">
        <v>341</v>
      </c>
      <c r="G11">
        <v>13.451721341143925</v>
      </c>
      <c r="H11" s="6">
        <v>13.06</v>
      </c>
      <c r="J11" s="8">
        <f t="shared" si="0"/>
        <v>2.9993977116686384E-2</v>
      </c>
    </row>
    <row r="12" spans="1:22" x14ac:dyDescent="0.25">
      <c r="F12" t="s">
        <v>342</v>
      </c>
      <c r="G12">
        <v>26.47001019114213</v>
      </c>
      <c r="H12" s="6">
        <v>25.1</v>
      </c>
      <c r="J12" s="8">
        <f t="shared" si="0"/>
        <v>5.4582079328371648E-2</v>
      </c>
    </row>
    <row r="13" spans="1:22" x14ac:dyDescent="0.25">
      <c r="F13" t="s">
        <v>343</v>
      </c>
      <c r="G13">
        <v>1.2345823310575603</v>
      </c>
      <c r="H13" s="13"/>
    </row>
    <row r="14" spans="1:22" x14ac:dyDescent="0.25">
      <c r="J14" t="s">
        <v>363</v>
      </c>
      <c r="K14">
        <f>SUM(B1:V1)</f>
        <v>100</v>
      </c>
    </row>
    <row r="15" spans="1:22" x14ac:dyDescent="0.25">
      <c r="J15" t="s">
        <v>364</v>
      </c>
      <c r="K15">
        <f>SUM(G5:G8)</f>
        <v>99.87852190708189</v>
      </c>
    </row>
    <row r="17" spans="1:60" x14ac:dyDescent="0.25">
      <c r="A17" s="13" t="s">
        <v>346</v>
      </c>
      <c r="B17">
        <v>0</v>
      </c>
      <c r="C17">
        <v>0.30041319930397731</v>
      </c>
      <c r="D17">
        <v>0.29344834670188602</v>
      </c>
      <c r="E17" s="2">
        <v>0.1664499219553672</v>
      </c>
      <c r="F17">
        <v>0.59094275182311218</v>
      </c>
      <c r="G17">
        <v>0.29868279797698277</v>
      </c>
      <c r="H17">
        <v>0.26625759445799346</v>
      </c>
      <c r="I17">
        <v>0</v>
      </c>
      <c r="J17">
        <v>0.3574911561501396</v>
      </c>
      <c r="K17">
        <v>0</v>
      </c>
      <c r="L17">
        <v>0.16628352315832412</v>
      </c>
      <c r="M17">
        <v>1.1797415612373998</v>
      </c>
      <c r="N17">
        <v>0.46235392190799229</v>
      </c>
      <c r="O17">
        <v>0.49530413973188969</v>
      </c>
      <c r="P17">
        <v>0.33294515858618373</v>
      </c>
      <c r="Q17">
        <v>0.75174140611854989</v>
      </c>
      <c r="R17">
        <v>0.33793089941055254</v>
      </c>
      <c r="S17">
        <v>0.46273987774386904</v>
      </c>
      <c r="T17">
        <v>0.45775336934684602</v>
      </c>
      <c r="U17">
        <v>0.62638121221154719</v>
      </c>
      <c r="V17">
        <v>0.60336267534925869</v>
      </c>
      <c r="W17">
        <v>0.56552205031990499</v>
      </c>
      <c r="X17">
        <v>0.83413238462862394</v>
      </c>
      <c r="Y17">
        <v>0.58757542163721943</v>
      </c>
      <c r="Z17">
        <v>0.66245692506134823</v>
      </c>
      <c r="AA17">
        <v>0.93141579157598575</v>
      </c>
      <c r="AB17">
        <v>1.3196533646139808</v>
      </c>
      <c r="AC17">
        <v>1.1387875618485397</v>
      </c>
      <c r="AD17">
        <v>0.96717036392124545</v>
      </c>
      <c r="AE17">
        <v>1.3429699226681859</v>
      </c>
      <c r="AF17">
        <v>5.4000095410290543</v>
      </c>
      <c r="AG17">
        <v>5.1000072390414104</v>
      </c>
      <c r="AH17">
        <v>5.9315978967145586</v>
      </c>
      <c r="AI17">
        <v>6.0684528486143794</v>
      </c>
      <c r="AJ17">
        <v>8.0000691232211025</v>
      </c>
      <c r="AK17">
        <v>1.8280782686957626</v>
      </c>
      <c r="AL17">
        <v>1.5718901673789236</v>
      </c>
      <c r="AM17">
        <v>1.5474529864520845</v>
      </c>
      <c r="AN17">
        <v>1.5197212051394835</v>
      </c>
      <c r="AO17">
        <v>1.5330981537529611</v>
      </c>
      <c r="AP17">
        <v>0.99936733339125061</v>
      </c>
      <c r="AQ17">
        <v>5.5003849621994636</v>
      </c>
      <c r="AR17">
        <v>2.0053712642166812</v>
      </c>
      <c r="AS17">
        <v>1.749382653833542</v>
      </c>
      <c r="AT17">
        <v>1.9149393100581484</v>
      </c>
      <c r="AU17">
        <v>1.8303723063417885</v>
      </c>
      <c r="AV17">
        <v>1.0475307975319832</v>
      </c>
      <c r="AW17">
        <v>1.4745905246541873</v>
      </c>
      <c r="AX17">
        <v>1.3479777130875017</v>
      </c>
      <c r="AY17">
        <v>0.92875488657849303</v>
      </c>
      <c r="AZ17">
        <v>1.2012823947455324</v>
      </c>
      <c r="BA17">
        <v>3.7900634020575321</v>
      </c>
      <c r="BB17">
        <v>3.209367538127458</v>
      </c>
      <c r="BC17">
        <v>1.2066556521297196</v>
      </c>
      <c r="BD17">
        <v>1.1120520619297629</v>
      </c>
      <c r="BE17">
        <v>1.6409396034197727</v>
      </c>
      <c r="BF17">
        <v>1.0405382516629171</v>
      </c>
      <c r="BG17">
        <v>1.5336088075175618</v>
      </c>
      <c r="BH17">
        <v>1.4665358070300611</v>
      </c>
    </row>
    <row r="18" spans="1:60" x14ac:dyDescent="0.25">
      <c r="B18">
        <f>B17/100</f>
        <v>0</v>
      </c>
      <c r="C18">
        <f>SUM($B$17:C17)/100</f>
        <v>3.004131993039773E-3</v>
      </c>
      <c r="D18">
        <f>SUM($B$17:D17)/100</f>
        <v>5.9386154600586339E-3</v>
      </c>
      <c r="E18">
        <f>SUM($B$17:E17)/100</f>
        <v>7.6031146796123059E-3</v>
      </c>
      <c r="F18">
        <f>SUM($B$17:F17)/100</f>
        <v>1.3512542197843426E-2</v>
      </c>
      <c r="G18">
        <f>SUM($B$17:G17)/100</f>
        <v>1.6499370177613257E-2</v>
      </c>
      <c r="H18">
        <f>SUM($B$17:H17)/100</f>
        <v>1.9161946122193189E-2</v>
      </c>
      <c r="I18">
        <f>SUM($B$17:I17)/100</f>
        <v>1.9161946122193189E-2</v>
      </c>
      <c r="J18">
        <f>SUM($B$17:J17)/100</f>
        <v>2.2736857683694586E-2</v>
      </c>
      <c r="K18">
        <f>SUM($B$17:K17)/100</f>
        <v>2.2736857683694586E-2</v>
      </c>
      <c r="L18">
        <f>SUM($B$17:L17)/100</f>
        <v>2.439969291527783E-2</v>
      </c>
      <c r="M18">
        <f>SUM($B$17:M17)/100</f>
        <v>3.6197108527651824E-2</v>
      </c>
      <c r="N18">
        <f>SUM($B$17:N17)/100</f>
        <v>4.0820647746731747E-2</v>
      </c>
      <c r="O18">
        <f>SUM($B$17:O17)/100</f>
        <v>4.5773689144050646E-2</v>
      </c>
      <c r="P18">
        <f>SUM($B$17:P17)/100</f>
        <v>4.9103140729912481E-2</v>
      </c>
      <c r="Q18">
        <f>SUM($B$17:Q17)/100</f>
        <v>5.6620554791097975E-2</v>
      </c>
      <c r="R18">
        <f>SUM($B$17:R17)/100</f>
        <v>5.99998637852035E-2</v>
      </c>
      <c r="S18">
        <f>SUM($B$17:S17)/100</f>
        <v>6.4627262562642188E-2</v>
      </c>
      <c r="T18">
        <f>SUM($B$17:T17)/100</f>
        <v>6.9204796256110646E-2</v>
      </c>
      <c r="U18">
        <f>SUM($B$17:U17)/100</f>
        <v>7.5468608378226124E-2</v>
      </c>
      <c r="V18">
        <f>SUM($B$17:V17)/100</f>
        <v>8.1502235131718698E-2</v>
      </c>
      <c r="W18">
        <f>SUM($B$17:W17)/100</f>
        <v>8.7157455634917738E-2</v>
      </c>
      <c r="X18">
        <f>SUM($B$17:X17)/100</f>
        <v>9.5498779481203985E-2</v>
      </c>
      <c r="Y18">
        <f>SUM($B$17:Y17)/100</f>
        <v>0.10137453369757617</v>
      </c>
      <c r="Z18">
        <f>SUM($B$17:Z17)/100</f>
        <v>0.10799910294818967</v>
      </c>
      <c r="AA18">
        <f>SUM($B$17:AA17)/100</f>
        <v>0.11731326086394953</v>
      </c>
      <c r="AB18">
        <f>SUM($B$17:AB17)/100</f>
        <v>0.13050979451008934</v>
      </c>
      <c r="AC18">
        <f>SUM($B$17:AC17)/100</f>
        <v>0.14189767012857474</v>
      </c>
      <c r="AD18">
        <f>SUM($B$17:AD17)/100</f>
        <v>0.15156937376778717</v>
      </c>
      <c r="AE18">
        <f>SUM($B$17:AE17)/100</f>
        <v>0.16499907299446903</v>
      </c>
      <c r="AF18">
        <f>SUM($B$17:AF17)/100</f>
        <v>0.21899916840475955</v>
      </c>
      <c r="AG18">
        <f>SUM($B$17:AG17)/100</f>
        <v>0.26999924079517368</v>
      </c>
      <c r="AH18">
        <f>SUM($B$17:AH17)/100</f>
        <v>0.32931521976231926</v>
      </c>
      <c r="AI18">
        <f>SUM($B$17:AI17)/100</f>
        <v>0.38999974824846306</v>
      </c>
      <c r="AJ18">
        <f>SUM($B$17:AJ17)/100</f>
        <v>0.47000043948067405</v>
      </c>
      <c r="AK18">
        <f>SUM($B$17:AK17)/100</f>
        <v>0.4882812221676317</v>
      </c>
      <c r="AL18">
        <f>SUM($B$17:AL17)/100</f>
        <v>0.5040001238414209</v>
      </c>
      <c r="AM18">
        <f>SUM($B$17:AM17)/100</f>
        <v>0.51947465370594181</v>
      </c>
      <c r="AN18">
        <f>SUM($B$17:AN17)/100</f>
        <v>0.53467186575733661</v>
      </c>
      <c r="AO18">
        <f>SUM($B$17:AO17)/100</f>
        <v>0.55000284729486626</v>
      </c>
      <c r="AP18">
        <f>SUM($B$17:AP17)/100</f>
        <v>0.55999652062877869</v>
      </c>
      <c r="AQ18">
        <f>SUM($B$17:AQ17)/100</f>
        <v>0.61500037025077336</v>
      </c>
      <c r="AR18">
        <f>SUM($B$17:AR17)/100</f>
        <v>0.63505408289294019</v>
      </c>
      <c r="AS18">
        <f>SUM($B$17:AS17)/100</f>
        <v>0.65254790943127561</v>
      </c>
      <c r="AT18">
        <f>SUM($B$17:AT17)/100</f>
        <v>0.671697302531857</v>
      </c>
      <c r="AU18">
        <f>SUM($B$17:AU17)/100</f>
        <v>0.69000102559527488</v>
      </c>
      <c r="AV18">
        <f>SUM($B$17:AV17)/100</f>
        <v>0.70047633357059469</v>
      </c>
      <c r="AW18">
        <f>SUM($B$17:AW17)/100</f>
        <v>0.71522223881713654</v>
      </c>
      <c r="AX18">
        <f>SUM($B$17:AX17)/100</f>
        <v>0.72870201594801154</v>
      </c>
      <c r="AY18">
        <f>SUM($B$17:AY17)/100</f>
        <v>0.73798956481379652</v>
      </c>
      <c r="AZ18">
        <f>SUM($B$17:AZ17)/100</f>
        <v>0.7500023887612518</v>
      </c>
      <c r="BA18">
        <f>SUM($B$17:BA17)/100</f>
        <v>0.78790302278182711</v>
      </c>
      <c r="BB18">
        <f>SUM($B$17:BB17)/100</f>
        <v>0.81999669816310161</v>
      </c>
      <c r="BC18">
        <f>SUM($B$17:BC17)/100</f>
        <v>0.8320632546843989</v>
      </c>
      <c r="BD18">
        <f>SUM($B$17:BD17)/100</f>
        <v>0.84318377530369648</v>
      </c>
      <c r="BE18">
        <f>SUM($B$17:BE17)/100</f>
        <v>0.85959317133789415</v>
      </c>
      <c r="BF18">
        <f>SUM($B$17:BF17)/100</f>
        <v>0.8699985538545234</v>
      </c>
      <c r="BG18">
        <f>SUM($B$17:BG17)/100</f>
        <v>0.88533464192969902</v>
      </c>
      <c r="BH18">
        <f>SUM($B$17:BH17)/100</f>
        <v>0.89999999999999958</v>
      </c>
    </row>
    <row r="19" spans="1:60" x14ac:dyDescent="0.25">
      <c r="H19" t="s">
        <v>245</v>
      </c>
    </row>
    <row r="20" spans="1:60" x14ac:dyDescent="0.25">
      <c r="F20" t="s">
        <v>335</v>
      </c>
      <c r="G20" s="3">
        <v>74.457610700118551</v>
      </c>
      <c r="H20" s="6">
        <v>74.67</v>
      </c>
      <c r="J20" s="8">
        <f>((G20-H20)/H20)</f>
        <v>-2.8443725710653699E-3</v>
      </c>
      <c r="Q20" s="16"/>
    </row>
    <row r="21" spans="1:60" x14ac:dyDescent="0.25">
      <c r="F21" t="s">
        <v>336</v>
      </c>
      <c r="G21" s="3">
        <v>10.57494374737708</v>
      </c>
      <c r="H21" s="6">
        <v>10.3</v>
      </c>
      <c r="J21" s="8">
        <f t="shared" ref="J21:J23" si="1">((G21-H21)/H21)</f>
        <v>2.6693567706512593E-2</v>
      </c>
      <c r="Q21" s="16"/>
    </row>
    <row r="22" spans="1:60" x14ac:dyDescent="0.25">
      <c r="F22" t="s">
        <v>337</v>
      </c>
      <c r="G22" s="3">
        <v>12.28964272057455</v>
      </c>
      <c r="H22" s="6">
        <v>11.3</v>
      </c>
      <c r="J22" s="8">
        <f t="shared" si="1"/>
        <v>8.7579001820756563E-2</v>
      </c>
    </row>
    <row r="23" spans="1:60" x14ac:dyDescent="0.25">
      <c r="F23" t="s">
        <v>338</v>
      </c>
      <c r="G23" s="3">
        <v>3.0459886253252555</v>
      </c>
      <c r="H23" s="6">
        <v>2.76</v>
      </c>
      <c r="J23" s="8">
        <f t="shared" si="1"/>
        <v>0.10361906714683179</v>
      </c>
    </row>
    <row r="24" spans="1:60" x14ac:dyDescent="0.25">
      <c r="F24" t="s">
        <v>343</v>
      </c>
      <c r="G24" s="3">
        <v>1.0221182897225507</v>
      </c>
      <c r="I24">
        <v>100</v>
      </c>
      <c r="J24" t="s">
        <v>363</v>
      </c>
      <c r="K24">
        <f>SUM(B17:BH17)</f>
        <v>89.999999999999957</v>
      </c>
    </row>
    <row r="25" spans="1:60" x14ac:dyDescent="0.25">
      <c r="J25" t="s">
        <v>364</v>
      </c>
      <c r="K25" s="3">
        <f>SUM(G20:G23)</f>
        <v>100.36818579339543</v>
      </c>
    </row>
    <row r="26" spans="1:60" x14ac:dyDescent="0.25">
      <c r="A26" t="s">
        <v>334</v>
      </c>
      <c r="B26">
        <v>2.6501334797836957</v>
      </c>
      <c r="C26">
        <v>2.6497582535804822</v>
      </c>
      <c r="D26">
        <v>2.0473101519411125</v>
      </c>
      <c r="E26">
        <v>0.79266923983262227</v>
      </c>
      <c r="F26">
        <v>1.9790570713885385</v>
      </c>
      <c r="G26">
        <v>1.8810047467436797</v>
      </c>
      <c r="H26">
        <v>1.6707429022740485</v>
      </c>
      <c r="I26">
        <v>1.6906983405659708</v>
      </c>
      <c r="J26">
        <v>1.7561776764507337</v>
      </c>
      <c r="K26">
        <v>1.6433741591649587</v>
      </c>
      <c r="L26">
        <v>1.3001075974469587</v>
      </c>
      <c r="M26" s="13">
        <v>0.76516896130494949</v>
      </c>
      <c r="N26">
        <v>4.1734389922386885</v>
      </c>
      <c r="O26">
        <v>9.8330630221342634</v>
      </c>
      <c r="P26">
        <v>9.8199658177525073</v>
      </c>
      <c r="Q26">
        <v>18.347367363735138</v>
      </c>
      <c r="R26">
        <v>5.9998038202100226</v>
      </c>
      <c r="S26">
        <v>5.000083835799682</v>
      </c>
      <c r="T26">
        <v>9.8843943927616138</v>
      </c>
      <c r="U26">
        <v>0</v>
      </c>
      <c r="V26">
        <v>0</v>
      </c>
      <c r="W26">
        <v>5.7748751737668191E-2</v>
      </c>
      <c r="X26">
        <v>5.7771688212388789E-2</v>
      </c>
      <c r="Y26">
        <v>1.5012248676596764</v>
      </c>
      <c r="Z26">
        <v>1.4990781303827947</v>
      </c>
      <c r="AA26">
        <v>0.99961958898450232</v>
      </c>
      <c r="AB26">
        <v>0.93426229447801323</v>
      </c>
      <c r="AC26">
        <v>1.0659748534353108</v>
      </c>
      <c r="AD26">
        <v>0</v>
      </c>
      <c r="AE26">
        <v>0</v>
      </c>
    </row>
    <row r="27" spans="1:60" x14ac:dyDescent="0.25">
      <c r="B27">
        <f>B26/100</f>
        <v>2.6501334797836958E-2</v>
      </c>
      <c r="C27">
        <f>SUM($B$26:C26)/100</f>
        <v>5.299891733364178E-2</v>
      </c>
      <c r="D27">
        <f>SUM($B$26:D26)/100</f>
        <v>7.3472018853052906E-2</v>
      </c>
      <c r="E27">
        <f>SUM($B$26:E26)/100</f>
        <v>8.1398711251379124E-2</v>
      </c>
      <c r="F27">
        <f>SUM($B$26:F26)/100</f>
        <v>0.1011892819652645</v>
      </c>
      <c r="G27">
        <f>SUM($B$26:G26)/100</f>
        <v>0.11999932943270129</v>
      </c>
      <c r="H27">
        <f>SUM($B$26:H26)/100</f>
        <v>0.13670675845544178</v>
      </c>
      <c r="I27">
        <f>SUM($B$26:I26)/100</f>
        <v>0.15361374186110149</v>
      </c>
      <c r="J27">
        <f>SUM($B$26:J26)/100</f>
        <v>0.17117551862560884</v>
      </c>
      <c r="K27">
        <f>SUM($B$26:K26)/100</f>
        <v>0.18760926021725843</v>
      </c>
      <c r="L27">
        <f>SUM($B$26:L26)/100</f>
        <v>0.20061033619172805</v>
      </c>
      <c r="M27">
        <f>SUM($B$26:M26)/100</f>
        <v>0.20826202580477754</v>
      </c>
      <c r="N27">
        <f>SUM($B$26:N26)/100</f>
        <v>0.24999641572716441</v>
      </c>
      <c r="O27">
        <f>SUM($B$26:O26)/100</f>
        <v>0.34832704594850705</v>
      </c>
      <c r="P27">
        <f>SUM($B$26:P26)/100</f>
        <v>0.44652670412603213</v>
      </c>
      <c r="Q27">
        <f>SUM($B$26:Q26)/100</f>
        <v>0.63000037776338358</v>
      </c>
      <c r="R27">
        <f>SUM($B$26:R26)/100</f>
        <v>0.68999841596548384</v>
      </c>
      <c r="S27">
        <f>SUM($B$26:S26)/100</f>
        <v>0.73999925432348068</v>
      </c>
      <c r="T27">
        <f>SUM($B$26:T26)/100</f>
        <v>0.83884319825109688</v>
      </c>
      <c r="U27">
        <f>SUM($B$26:U26)/100</f>
        <v>0.83884319825109688</v>
      </c>
      <c r="V27">
        <f>SUM($B$26:V26)/100</f>
        <v>0.83884319825109688</v>
      </c>
      <c r="W27">
        <f>SUM($B$26:W26)/100</f>
        <v>0.83942068576847351</v>
      </c>
      <c r="X27">
        <f>SUM($B$26:X26)/100</f>
        <v>0.83999840265059733</v>
      </c>
      <c r="Y27">
        <f>SUM($B$26:Y26)/100</f>
        <v>0.855010651327194</v>
      </c>
      <c r="Z27">
        <f>SUM($B$26:Z26)/100</f>
        <v>0.87000143263102203</v>
      </c>
      <c r="AA27">
        <f>SUM($B$26:AA26)/100</f>
        <v>0.87999762852086705</v>
      </c>
      <c r="AB27">
        <f>SUM($B$26:AB26)/100</f>
        <v>0.88934025146564721</v>
      </c>
      <c r="AC27">
        <f>SUM($B$26:AC26)/100</f>
        <v>0.90000000000000024</v>
      </c>
      <c r="AD27">
        <f>SUM($B$26:AD26)/100</f>
        <v>0.90000000000000024</v>
      </c>
      <c r="AE27">
        <f>SUM($B$26:AE26)/100</f>
        <v>0.90000000000000024</v>
      </c>
    </row>
    <row r="28" spans="1:60" x14ac:dyDescent="0.25">
      <c r="H28" t="s">
        <v>245</v>
      </c>
    </row>
    <row r="29" spans="1:60" x14ac:dyDescent="0.25">
      <c r="F29" t="s">
        <v>335</v>
      </c>
      <c r="G29">
        <v>85.40712604563538</v>
      </c>
      <c r="H29" s="6">
        <v>86.2</v>
      </c>
      <c r="J29" s="8">
        <f>((G29-H29)/H29)</f>
        <v>-9.1980737165269499E-3</v>
      </c>
    </row>
    <row r="30" spans="1:60" x14ac:dyDescent="0.25">
      <c r="F30" t="s">
        <v>336</v>
      </c>
      <c r="G30">
        <v>13.560243987001028</v>
      </c>
      <c r="H30" s="6">
        <v>13</v>
      </c>
      <c r="J30" s="8">
        <f t="shared" ref="J30:J32" si="2">((G30-H30)/H30)</f>
        <v>4.3095691307771404E-2</v>
      </c>
    </row>
    <row r="31" spans="1:60" x14ac:dyDescent="0.25">
      <c r="F31" t="s">
        <v>337</v>
      </c>
      <c r="G31">
        <v>0.77703265257763998</v>
      </c>
      <c r="H31" s="6">
        <v>0.7</v>
      </c>
      <c r="J31" s="8">
        <f t="shared" si="2"/>
        <v>0.11004664653948576</v>
      </c>
    </row>
    <row r="32" spans="1:60" x14ac:dyDescent="0.25">
      <c r="F32" t="s">
        <v>338</v>
      </c>
      <c r="G32">
        <v>0.11108379175889763</v>
      </c>
      <c r="H32" s="6">
        <v>0.1</v>
      </c>
      <c r="J32" s="8">
        <f t="shared" si="2"/>
        <v>0.11083791758897621</v>
      </c>
    </row>
    <row r="33" spans="5:11" x14ac:dyDescent="0.25">
      <c r="F33" t="s">
        <v>343</v>
      </c>
      <c r="G33">
        <v>0.90435671218098868</v>
      </c>
      <c r="H33" s="15"/>
      <c r="I33">
        <v>100</v>
      </c>
    </row>
    <row r="35" spans="5:11" x14ac:dyDescent="0.25">
      <c r="J35" t="s">
        <v>363</v>
      </c>
      <c r="K35">
        <f>SUM(26:26)</f>
        <v>90.000000000000028</v>
      </c>
    </row>
    <row r="36" spans="5:11" x14ac:dyDescent="0.25">
      <c r="J36" t="s">
        <v>364</v>
      </c>
      <c r="K36">
        <f>SUM(G29:G32)</f>
        <v>99.855486476972956</v>
      </c>
    </row>
    <row r="39" spans="5:11" x14ac:dyDescent="0.25">
      <c r="E39" s="16"/>
      <c r="F39" s="16"/>
    </row>
    <row r="40" spans="5:11" x14ac:dyDescent="0.25">
      <c r="E40" s="16"/>
      <c r="F40" s="16"/>
    </row>
    <row r="41" spans="5:11" x14ac:dyDescent="0.25">
      <c r="E41" s="16"/>
      <c r="F41" s="16"/>
    </row>
    <row r="42" spans="5:11" x14ac:dyDescent="0.25">
      <c r="E42" s="16"/>
      <c r="F42" s="16"/>
    </row>
  </sheetData>
  <conditionalFormatting sqref="B17:BH17">
    <cfRule type="cellIs" dxfId="31" priority="2" operator="equal">
      <formula>0</formula>
    </cfRule>
  </conditionalFormatting>
  <conditionalFormatting sqref="B26:N26">
    <cfRule type="cellIs" dxfId="30" priority="1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0D45B-ADF3-4F75-9245-E80EEF536CDD}">
  <dimension ref="A1:BH42"/>
  <sheetViews>
    <sheetView workbookViewId="0">
      <selection activeCell="C27" sqref="C27"/>
    </sheetView>
  </sheetViews>
  <sheetFormatPr defaultRowHeight="15" x14ac:dyDescent="0.25"/>
  <cols>
    <col min="2" max="5" width="13.7109375" customWidth="1"/>
    <col min="6" max="6" width="14.140625" customWidth="1"/>
    <col min="7" max="30" width="12.7109375" customWidth="1"/>
    <col min="31" max="31" width="11.7109375" customWidth="1"/>
    <col min="32" max="37" width="12.7109375" customWidth="1"/>
    <col min="38" max="38" width="11.7109375" customWidth="1"/>
    <col min="39" max="48" width="12.7109375" customWidth="1"/>
    <col min="49" max="49" width="11.7109375" customWidth="1"/>
    <col min="50" max="52" width="12.7109375" customWidth="1"/>
    <col min="53" max="53" width="11.7109375" customWidth="1"/>
    <col min="54" max="55" width="12.7109375" customWidth="1"/>
    <col min="56" max="56" width="11.7109375" customWidth="1"/>
    <col min="57" max="60" width="12.7109375" customWidth="1"/>
  </cols>
  <sheetData>
    <row r="1" spans="1:22" x14ac:dyDescent="0.25">
      <c r="A1" t="s">
        <v>345</v>
      </c>
      <c r="B1">
        <v>7.2020154921458799</v>
      </c>
      <c r="C1">
        <v>12.9441509923028</v>
      </c>
      <c r="D1">
        <v>11.4667076724316</v>
      </c>
      <c r="E1">
        <v>10.797724242093199</v>
      </c>
      <c r="F1">
        <v>1.5484453201320501</v>
      </c>
      <c r="G1">
        <v>3.7507577152830098</v>
      </c>
      <c r="H1">
        <v>4.2188473661104098</v>
      </c>
      <c r="I1">
        <v>2.08486462332068</v>
      </c>
      <c r="J1">
        <v>0.44177722986295498</v>
      </c>
      <c r="K1">
        <v>1.3204953725485</v>
      </c>
      <c r="L1">
        <v>2.6832225590720098</v>
      </c>
      <c r="M1">
        <v>0</v>
      </c>
      <c r="N1">
        <v>1.6986748735922601</v>
      </c>
      <c r="O1">
        <v>11.319491784090999</v>
      </c>
      <c r="P1">
        <v>2.1799702301773598</v>
      </c>
      <c r="Q1">
        <v>4.35402930722618E-3</v>
      </c>
      <c r="R1">
        <v>0</v>
      </c>
      <c r="S1">
        <v>6.1452232418041497</v>
      </c>
      <c r="T1">
        <v>3.5256834159863599</v>
      </c>
      <c r="U1">
        <v>15.047423082200099</v>
      </c>
      <c r="V1">
        <v>1.6209380807654199</v>
      </c>
    </row>
    <row r="4" spans="1:22" x14ac:dyDescent="0.25">
      <c r="H4" t="s">
        <v>245</v>
      </c>
    </row>
    <row r="5" spans="1:22" x14ac:dyDescent="0.25">
      <c r="F5" t="s">
        <v>335</v>
      </c>
      <c r="G5" cm="1">
        <f t="array" ref="G5">SUM($B$1:$V$1*In!B6:V6)/(SUM($B$1:$V$1/100))</f>
        <v>52.836426057535164</v>
      </c>
      <c r="H5" s="6">
        <v>54.2</v>
      </c>
      <c r="J5" s="8">
        <f>((G5-H5)/H5)</f>
        <v>-2.5158190820384486E-2</v>
      </c>
    </row>
    <row r="6" spans="1:22" x14ac:dyDescent="0.25">
      <c r="F6" t="s">
        <v>336</v>
      </c>
      <c r="G6" cm="1">
        <f t="array" ref="G6">SUM($B$1:$V$1*In!B7:V7)/(SUM($B$1:$V$1/100))</f>
        <v>7.4044154880914581</v>
      </c>
      <c r="H6" s="6">
        <v>7.3</v>
      </c>
      <c r="J6" s="8">
        <f t="shared" ref="J6:J12" si="0">((G6-H6)/H6)</f>
        <v>1.4303491519377848E-2</v>
      </c>
    </row>
    <row r="7" spans="1:22" x14ac:dyDescent="0.25">
      <c r="F7" t="s">
        <v>337</v>
      </c>
      <c r="G7" cm="1">
        <f t="array" ref="G7">SUM($B$1:$V$1*In!B8:V8)/(SUM($B$1:$V$1/100))</f>
        <v>36.694004383979561</v>
      </c>
      <c r="H7" s="6">
        <v>34.200000000000003</v>
      </c>
      <c r="J7" s="8">
        <f t="shared" si="0"/>
        <v>7.2924104794723901E-2</v>
      </c>
    </row>
    <row r="8" spans="1:22" x14ac:dyDescent="0.25">
      <c r="F8" t="s">
        <v>338</v>
      </c>
      <c r="G8" cm="1">
        <f t="array" ref="G8">SUM($B$1:$V$1*In!B9:V9)/(SUM($B$1:$V$1/100))</f>
        <v>2.9443371339806319</v>
      </c>
      <c r="H8" s="6">
        <v>3.6</v>
      </c>
      <c r="J8" s="8">
        <f t="shared" si="0"/>
        <v>-0.18212857389426892</v>
      </c>
    </row>
    <row r="9" spans="1:22" x14ac:dyDescent="0.25">
      <c r="F9" t="s">
        <v>339</v>
      </c>
      <c r="G9" cm="1">
        <f t="array" ref="G9">SUM(L1:R1)/(SUM($B$1:$V$1/100))</f>
        <v>17.885576236059123</v>
      </c>
      <c r="H9" s="6">
        <v>15.77</v>
      </c>
      <c r="J9" s="8">
        <f t="shared" si="0"/>
        <v>0.13415194902087021</v>
      </c>
    </row>
    <row r="10" spans="1:22" x14ac:dyDescent="0.25">
      <c r="F10" t="s">
        <v>340</v>
      </c>
      <c r="G10" cm="1">
        <f t="array" ref="G10">SUM(B1:E1)/(SUM($B$1:$V$1/100))</f>
        <v>42.410272975098323</v>
      </c>
      <c r="H10" s="6">
        <v>40.58</v>
      </c>
      <c r="J10" s="8">
        <f t="shared" si="0"/>
        <v>4.5102833294685181E-2</v>
      </c>
    </row>
    <row r="11" spans="1:22" x14ac:dyDescent="0.25">
      <c r="F11" t="s">
        <v>341</v>
      </c>
      <c r="G11" cm="1">
        <f t="array" ref="G11">SUM(F1:K1)/(SUM($B$1:$V$1/100))</f>
        <v>13.36508507385553</v>
      </c>
      <c r="H11" s="6">
        <v>13.06</v>
      </c>
      <c r="J11" s="8">
        <f t="shared" si="0"/>
        <v>2.3360265992000744E-2</v>
      </c>
    </row>
    <row r="12" spans="1:22" x14ac:dyDescent="0.25">
      <c r="F12" t="s">
        <v>342</v>
      </c>
      <c r="G12" cm="1">
        <f t="array" ref="G12">SUM(S1:V1)/(SUM($B$1:$V$1/100))</f>
        <v>26.339065714987033</v>
      </c>
      <c r="H12" s="6">
        <v>25.1</v>
      </c>
      <c r="J12" s="8">
        <f t="shared" si="0"/>
        <v>4.9365167927770175E-2</v>
      </c>
    </row>
    <row r="13" spans="1:22" x14ac:dyDescent="0.25">
      <c r="F13" t="s">
        <v>343</v>
      </c>
      <c r="G13" cm="1">
        <f t="array" ref="G13">1/SUM(B1:V1/In!B4:V4)*100</f>
        <v>1.2226896937366447</v>
      </c>
      <c r="H13" s="13"/>
    </row>
    <row r="14" spans="1:22" x14ac:dyDescent="0.25">
      <c r="I14">
        <f>In!D20</f>
        <v>100</v>
      </c>
      <c r="J14" t="s">
        <v>363</v>
      </c>
      <c r="K14">
        <f>SUM(B1:V1)</f>
        <v>100.00076732322697</v>
      </c>
    </row>
    <row r="15" spans="1:22" x14ac:dyDescent="0.25">
      <c r="J15" t="s">
        <v>364</v>
      </c>
      <c r="K15">
        <f>SUM(G5:G8)</f>
        <v>99.879183063586822</v>
      </c>
    </row>
    <row r="17" spans="1:60" x14ac:dyDescent="0.25">
      <c r="A17" s="13" t="s">
        <v>346</v>
      </c>
      <c r="B17">
        <v>0.17152421915100499</v>
      </c>
      <c r="C17">
        <v>1.03114334844711</v>
      </c>
      <c r="D17">
        <v>0.24782655561290701</v>
      </c>
      <c r="E17">
        <v>0.15857163324104401</v>
      </c>
      <c r="F17">
        <v>0.24807985363684301</v>
      </c>
      <c r="G17">
        <v>0.38578548917722799</v>
      </c>
      <c r="H17">
        <v>2.3932773018118598</v>
      </c>
      <c r="I17">
        <v>0.99412754907558898</v>
      </c>
      <c r="J17">
        <v>0.21731842241837901</v>
      </c>
      <c r="K17">
        <v>0.18547839384401499</v>
      </c>
      <c r="L17">
        <v>0.26497700167718602</v>
      </c>
      <c r="M17">
        <v>0.48149563311701399</v>
      </c>
      <c r="N17">
        <v>0.348225768367809</v>
      </c>
      <c r="O17">
        <v>3.7348558363944999</v>
      </c>
      <c r="P17">
        <v>1.71985345649267</v>
      </c>
      <c r="Q17">
        <v>0.428731948286391</v>
      </c>
      <c r="R17">
        <v>5.2784159847816001</v>
      </c>
      <c r="S17">
        <v>1.3803394355751399</v>
      </c>
      <c r="T17">
        <v>7.0084784718382101E-2</v>
      </c>
      <c r="U17">
        <v>0.25181610633177798</v>
      </c>
      <c r="V17">
        <v>8.9220890632981007</v>
      </c>
      <c r="W17">
        <v>0.40605496312160499</v>
      </c>
      <c r="X17">
        <v>0.21086542631081501</v>
      </c>
      <c r="Y17">
        <v>0.414232986818098</v>
      </c>
      <c r="Z17">
        <v>1.3062469851287499</v>
      </c>
      <c r="AA17">
        <v>0.25287592860693198</v>
      </c>
      <c r="AB17">
        <v>0.26104991762850999</v>
      </c>
      <c r="AC17">
        <v>0.55119437749904798</v>
      </c>
      <c r="AD17">
        <v>0.28703257855332298</v>
      </c>
      <c r="AE17">
        <v>8.7263977947315205E-2</v>
      </c>
      <c r="AF17">
        <v>0.49026869919252503</v>
      </c>
      <c r="AG17">
        <v>0.2432248096462</v>
      </c>
      <c r="AH17">
        <v>0.20649646013145501</v>
      </c>
      <c r="AI17">
        <v>0.16204188412569701</v>
      </c>
      <c r="AJ17">
        <v>0.30308589600005498</v>
      </c>
      <c r="AK17">
        <v>0.26590758091345501</v>
      </c>
      <c r="AL17">
        <v>0.29500913904727399</v>
      </c>
      <c r="AM17">
        <v>0.42871983307338501</v>
      </c>
      <c r="AN17">
        <v>18.446688907172401</v>
      </c>
      <c r="AO17">
        <v>0.37414140338492302</v>
      </c>
      <c r="AP17">
        <v>0.379161710580247</v>
      </c>
      <c r="AQ17">
        <v>0.26822057930901699</v>
      </c>
      <c r="AR17">
        <v>0.12807569108397901</v>
      </c>
      <c r="AS17">
        <v>1.95338030467174</v>
      </c>
      <c r="AT17">
        <v>0.294417315784198</v>
      </c>
      <c r="AU17">
        <v>8.5805329222003499E-2</v>
      </c>
      <c r="AV17">
        <v>0.80015416901887404</v>
      </c>
      <c r="AW17">
        <v>0.45646079343945101</v>
      </c>
      <c r="AX17">
        <v>11.061272680241601</v>
      </c>
      <c r="AY17">
        <v>0.33991253213874401</v>
      </c>
      <c r="AZ17">
        <v>5.8569091769741002</v>
      </c>
      <c r="BA17">
        <v>4.9875821850036797</v>
      </c>
      <c r="BB17">
        <v>0.27990061249034698</v>
      </c>
      <c r="BC17">
        <v>7.2713319027024497</v>
      </c>
      <c r="BD17">
        <v>0.68044488188138097</v>
      </c>
      <c r="BE17">
        <v>0.29953968881514997</v>
      </c>
      <c r="BF17">
        <v>0.28867819757961799</v>
      </c>
      <c r="BG17">
        <v>0.38844806563081902</v>
      </c>
      <c r="BH17">
        <v>0.27390719905602601</v>
      </c>
    </row>
    <row r="18" spans="1:60" x14ac:dyDescent="0.25">
      <c r="B18">
        <f>B17/100</f>
        <v>1.7152421915100499E-3</v>
      </c>
      <c r="C18">
        <f>SUM($B$17:C17)/100</f>
        <v>1.2026675675981148E-2</v>
      </c>
      <c r="D18">
        <f>SUM($B$17:D17)/100</f>
        <v>1.4504941232110219E-2</v>
      </c>
      <c r="E18">
        <f>SUM($B$17:E17)/100</f>
        <v>1.6090657564520657E-2</v>
      </c>
      <c r="F18">
        <f>SUM($B$17:F17)/100</f>
        <v>1.8571456100889089E-2</v>
      </c>
      <c r="G18">
        <f>SUM($B$17:G17)/100</f>
        <v>2.2429310992661367E-2</v>
      </c>
      <c r="H18">
        <f>SUM($B$17:H17)/100</f>
        <v>4.6362084010779965E-2</v>
      </c>
      <c r="I18">
        <f>SUM($B$17:I17)/100</f>
        <v>5.6303359501535859E-2</v>
      </c>
      <c r="J18">
        <f>SUM($B$17:J17)/100</f>
        <v>5.847654372571965E-2</v>
      </c>
      <c r="K18">
        <f>SUM($B$17:K17)/100</f>
        <v>6.0331327664159801E-2</v>
      </c>
      <c r="L18">
        <f>SUM($B$17:L17)/100</f>
        <v>6.2981097680931658E-2</v>
      </c>
      <c r="M18">
        <f>SUM($B$17:M17)/100</f>
        <v>6.77960540121018E-2</v>
      </c>
      <c r="N18">
        <f>SUM($B$17:N17)/100</f>
        <v>7.1278311695779889E-2</v>
      </c>
      <c r="O18">
        <f>SUM($B$17:O17)/100</f>
        <v>0.10862687005972489</v>
      </c>
      <c r="P18">
        <f>SUM($B$17:P17)/100</f>
        <v>0.12582540462465158</v>
      </c>
      <c r="Q18">
        <f>SUM($B$17:Q17)/100</f>
        <v>0.13011272410751551</v>
      </c>
      <c r="R18">
        <f>SUM($B$17:R17)/100</f>
        <v>0.18289688395533152</v>
      </c>
      <c r="S18">
        <f>SUM($B$17:S17)/100</f>
        <v>0.19670027831108292</v>
      </c>
      <c r="T18">
        <f>SUM($B$17:T17)/100</f>
        <v>0.19740112615826674</v>
      </c>
      <c r="U18">
        <f>SUM($B$17:U17)/100</f>
        <v>0.19991928722158453</v>
      </c>
      <c r="V18">
        <f>SUM($B$17:V17)/100</f>
        <v>0.28914017785456553</v>
      </c>
      <c r="W18">
        <f>SUM($B$17:W17)/100</f>
        <v>0.29320072748578158</v>
      </c>
      <c r="X18">
        <f>SUM($B$17:X17)/100</f>
        <v>0.29530938174888971</v>
      </c>
      <c r="Y18">
        <f>SUM($B$17:Y17)/100</f>
        <v>0.29945171161707068</v>
      </c>
      <c r="Z18">
        <f>SUM($B$17:Z17)/100</f>
        <v>0.31251418146835819</v>
      </c>
      <c r="AA18">
        <f>SUM($B$17:AA17)/100</f>
        <v>0.31504294075442751</v>
      </c>
      <c r="AB18">
        <f>SUM($B$17:AB17)/100</f>
        <v>0.3176534399307126</v>
      </c>
      <c r="AC18">
        <f>SUM($B$17:AC17)/100</f>
        <v>0.32316538370570314</v>
      </c>
      <c r="AD18">
        <f>SUM($B$17:AD17)/100</f>
        <v>0.32603570949123634</v>
      </c>
      <c r="AE18">
        <f>SUM($B$17:AE17)/100</f>
        <v>0.3269083492707095</v>
      </c>
      <c r="AF18">
        <f>SUM($B$17:AF17)/100</f>
        <v>0.33181103626263481</v>
      </c>
      <c r="AG18">
        <f>SUM($B$17:AG17)/100</f>
        <v>0.33424328435909678</v>
      </c>
      <c r="AH18">
        <f>SUM($B$17:AH17)/100</f>
        <v>0.33630824896041134</v>
      </c>
      <c r="AI18">
        <f>SUM($B$17:AI17)/100</f>
        <v>0.3379286678016683</v>
      </c>
      <c r="AJ18">
        <f>SUM($B$17:AJ17)/100</f>
        <v>0.34095952676166891</v>
      </c>
      <c r="AK18">
        <f>SUM($B$17:AK17)/100</f>
        <v>0.34361860257080346</v>
      </c>
      <c r="AL18">
        <f>SUM($B$17:AL17)/100</f>
        <v>0.34656869396127621</v>
      </c>
      <c r="AM18">
        <f>SUM($B$17:AM17)/100</f>
        <v>0.35085589229201003</v>
      </c>
      <c r="AN18">
        <f>SUM($B$17:AN17)/100</f>
        <v>0.53532278136373401</v>
      </c>
      <c r="AO18">
        <f>SUM($B$17:AO17)/100</f>
        <v>0.53906419539758332</v>
      </c>
      <c r="AP18">
        <f>SUM($B$17:AP17)/100</f>
        <v>0.54285581250338577</v>
      </c>
      <c r="AQ18">
        <f>SUM($B$17:AQ17)/100</f>
        <v>0.54553801829647597</v>
      </c>
      <c r="AR18">
        <f>SUM($B$17:AR17)/100</f>
        <v>0.5468187752073157</v>
      </c>
      <c r="AS18">
        <f>SUM($B$17:AS17)/100</f>
        <v>0.56635257825403318</v>
      </c>
      <c r="AT18">
        <f>SUM($B$17:AT17)/100</f>
        <v>0.56929675141187508</v>
      </c>
      <c r="AU18">
        <f>SUM($B$17:AU17)/100</f>
        <v>0.57015480470409519</v>
      </c>
      <c r="AV18">
        <f>SUM($B$17:AV17)/100</f>
        <v>0.57815634639428393</v>
      </c>
      <c r="AW18">
        <f>SUM($B$17:AW17)/100</f>
        <v>0.58272095432867843</v>
      </c>
      <c r="AX18">
        <f>SUM($B$17:AX17)/100</f>
        <v>0.69333368113109439</v>
      </c>
      <c r="AY18">
        <f>SUM($B$17:AY17)/100</f>
        <v>0.69673280645248181</v>
      </c>
      <c r="AZ18">
        <f>SUM($B$17:AZ17)/100</f>
        <v>0.75530189822222282</v>
      </c>
      <c r="BA18">
        <f>SUM($B$17:BA17)/100</f>
        <v>0.80517772007225963</v>
      </c>
      <c r="BB18">
        <f>SUM($B$17:BB17)/100</f>
        <v>0.8079767261971631</v>
      </c>
      <c r="BC18">
        <f>SUM($B$17:BC17)/100</f>
        <v>0.8806900452241877</v>
      </c>
      <c r="BD18">
        <f>SUM($B$17:BD17)/100</f>
        <v>0.88749449404300151</v>
      </c>
      <c r="BE18">
        <f>SUM($B$17:BE17)/100</f>
        <v>0.89048989093115294</v>
      </c>
      <c r="BF18">
        <f>SUM($B$17:BF17)/100</f>
        <v>0.89337667290694911</v>
      </c>
      <c r="BG18">
        <f>SUM($B$17:BG17)/100</f>
        <v>0.89726115356325731</v>
      </c>
      <c r="BH18">
        <f>SUM($B$17:BH17)/100</f>
        <v>0.90000022555381765</v>
      </c>
    </row>
    <row r="19" spans="1:60" x14ac:dyDescent="0.25">
      <c r="H19" t="s">
        <v>245</v>
      </c>
    </row>
    <row r="20" spans="1:60" x14ac:dyDescent="0.25">
      <c r="F20" t="s">
        <v>335</v>
      </c>
      <c r="G20">
        <v>76.221062285179798</v>
      </c>
      <c r="H20" s="6">
        <v>74.67</v>
      </c>
      <c r="J20" s="8">
        <f>((G20-H20)/H20)</f>
        <v>2.0772228273467204E-2</v>
      </c>
      <c r="K20" s="8"/>
    </row>
    <row r="21" spans="1:60" x14ac:dyDescent="0.25">
      <c r="F21" t="s">
        <v>336</v>
      </c>
      <c r="G21">
        <v>9.9569445262206404</v>
      </c>
      <c r="H21" s="6">
        <v>10.3</v>
      </c>
      <c r="J21" s="8">
        <f t="shared" ref="J21:J23" si="1">((G21-H21)/H21)</f>
        <v>-3.3306356677607792E-2</v>
      </c>
      <c r="K21" s="8"/>
    </row>
    <row r="22" spans="1:60" x14ac:dyDescent="0.25">
      <c r="F22" t="s">
        <v>337</v>
      </c>
      <c r="G22">
        <v>11.9931785485186</v>
      </c>
      <c r="H22" s="6">
        <v>11.3</v>
      </c>
      <c r="J22" s="8">
        <f t="shared" si="1"/>
        <v>6.1343234382176905E-2</v>
      </c>
      <c r="K22" s="8"/>
    </row>
    <row r="23" spans="1:60" x14ac:dyDescent="0.25">
      <c r="F23" t="s">
        <v>338</v>
      </c>
      <c r="G23">
        <v>2.1996434695799101</v>
      </c>
      <c r="H23" s="6">
        <v>2.76</v>
      </c>
      <c r="J23" s="8">
        <f t="shared" si="1"/>
        <v>-0.20302772841307601</v>
      </c>
      <c r="K23" s="8"/>
    </row>
    <row r="24" spans="1:60" x14ac:dyDescent="0.25">
      <c r="F24" t="s">
        <v>343</v>
      </c>
      <c r="G24">
        <v>1.0562309886488079</v>
      </c>
      <c r="I24">
        <v>100</v>
      </c>
      <c r="J24" t="s">
        <v>363</v>
      </c>
      <c r="K24">
        <f>SUM(B17:BH17)</f>
        <v>90.000022555381761</v>
      </c>
    </row>
    <row r="25" spans="1:60" x14ac:dyDescent="0.25">
      <c r="J25" t="s">
        <v>364</v>
      </c>
      <c r="K25" s="3">
        <f>SUM(B17:BH17)</f>
        <v>90.000022555381761</v>
      </c>
    </row>
    <row r="26" spans="1:60" x14ac:dyDescent="0.25">
      <c r="A26" t="s">
        <v>359</v>
      </c>
      <c r="B26">
        <v>3.6981606973518226</v>
      </c>
      <c r="C26">
        <v>2.8953791662693709</v>
      </c>
      <c r="D26">
        <v>1.3626840934831199</v>
      </c>
      <c r="E26">
        <v>3.30024886637566</v>
      </c>
      <c r="F26">
        <v>2.6687749269594638</v>
      </c>
      <c r="G26">
        <v>5.3952307091874028</v>
      </c>
      <c r="H26">
        <v>4.135831477528189</v>
      </c>
      <c r="I26">
        <v>2.5441381437852542</v>
      </c>
      <c r="J26">
        <v>5.294475274210992</v>
      </c>
      <c r="K26">
        <v>2.3820499385880316</v>
      </c>
      <c r="L26">
        <v>4.3081532460439842</v>
      </c>
      <c r="M26">
        <v>3.4493535814635172</v>
      </c>
      <c r="N26">
        <v>1.7556882692880222</v>
      </c>
      <c r="O26">
        <v>0.35623630842625886</v>
      </c>
      <c r="P26">
        <v>3.8930793997324207</v>
      </c>
      <c r="Q26">
        <v>0.51059722190891454</v>
      </c>
      <c r="R26">
        <v>7.054892694053355</v>
      </c>
      <c r="S26">
        <v>4.078296671878558</v>
      </c>
      <c r="T26">
        <v>1.5419116048915158</v>
      </c>
      <c r="U26">
        <v>4.4729904503548337</v>
      </c>
      <c r="V26">
        <v>0.66579484255498889</v>
      </c>
      <c r="W26">
        <v>2.8148467983254797</v>
      </c>
      <c r="X26">
        <v>4.6732902213158889</v>
      </c>
      <c r="Y26">
        <v>3.0886484097221309</v>
      </c>
      <c r="Z26">
        <v>1.6483841926701099</v>
      </c>
      <c r="AA26">
        <v>3.3899985863815716</v>
      </c>
      <c r="AB26">
        <v>0.97624150336415827</v>
      </c>
      <c r="AC26">
        <v>1.7643537757242544</v>
      </c>
      <c r="AD26">
        <v>2.9647358286854262</v>
      </c>
      <c r="AE26">
        <v>2.9155367972050645</v>
      </c>
    </row>
    <row r="27" spans="1:60" x14ac:dyDescent="0.25">
      <c r="B27">
        <f>B26/100</f>
        <v>3.6981606973518225E-2</v>
      </c>
      <c r="C27">
        <f>SUM($B$26:C26)/100</f>
        <v>6.5935398636211937E-2</v>
      </c>
      <c r="D27">
        <f>SUM($B$26:D26)/100</f>
        <v>7.9562239571043136E-2</v>
      </c>
      <c r="E27">
        <f>SUM($B$26:E26)/100</f>
        <v>0.11256472823479974</v>
      </c>
      <c r="F27">
        <f>SUM($B$26:F26)/100</f>
        <v>0.1392524775043944</v>
      </c>
      <c r="G27">
        <f>SUM($B$26:G26)/100</f>
        <v>0.19320478459626841</v>
      </c>
      <c r="H27">
        <f>SUM($B$26:H26)/100</f>
        <v>0.23456309937155029</v>
      </c>
      <c r="I27">
        <f>SUM($B$26:I26)/100</f>
        <v>0.26000448080940286</v>
      </c>
      <c r="J27">
        <f>SUM($B$26:J26)/100</f>
        <v>0.31294923355151277</v>
      </c>
      <c r="K27">
        <f>SUM($B$26:K26)/100</f>
        <v>0.3367697329373931</v>
      </c>
      <c r="L27">
        <f>SUM($B$26:L26)/100</f>
        <v>0.37985126539783293</v>
      </c>
      <c r="M27">
        <f>SUM($B$26:M26)/100</f>
        <v>0.41434480121246814</v>
      </c>
      <c r="N27">
        <f>SUM($B$26:N26)/100</f>
        <v>0.43190168390534839</v>
      </c>
      <c r="O27">
        <f>SUM($B$26:O26)/100</f>
        <v>0.435464046989611</v>
      </c>
      <c r="P27">
        <f>SUM($B$26:P26)/100</f>
        <v>0.47439484098693518</v>
      </c>
      <c r="Q27">
        <f>SUM($B$26:Q26)/100</f>
        <v>0.47950081320602433</v>
      </c>
      <c r="R27">
        <f>SUM($B$26:R26)/100</f>
        <v>0.55004974014655794</v>
      </c>
      <c r="S27">
        <f>SUM($B$26:S26)/100</f>
        <v>0.5908327068653435</v>
      </c>
      <c r="T27">
        <f>SUM($B$26:T26)/100</f>
        <v>0.60625182291425861</v>
      </c>
      <c r="U27">
        <f>SUM($B$26:U26)/100</f>
        <v>0.65098172741780702</v>
      </c>
      <c r="V27">
        <f>SUM($B$26:V26)/100</f>
        <v>0.65763967584335692</v>
      </c>
      <c r="W27">
        <f>SUM($B$26:W26)/100</f>
        <v>0.68578814382661168</v>
      </c>
      <c r="X27">
        <f>SUM($B$26:X26)/100</f>
        <v>0.73252104603977064</v>
      </c>
      <c r="Y27">
        <f>SUM($B$26:Y26)/100</f>
        <v>0.76340753013699181</v>
      </c>
      <c r="Z27">
        <f>SUM($B$26:Z26)/100</f>
        <v>0.77989137206369297</v>
      </c>
      <c r="AA27">
        <f>SUM($B$26:AA26)/100</f>
        <v>0.81379135792750856</v>
      </c>
      <c r="AB27">
        <f>SUM($B$26:AB26)/100</f>
        <v>0.82355377296115018</v>
      </c>
      <c r="AC27">
        <f>SUM($B$26:AC26)/100</f>
        <v>0.84119731071839288</v>
      </c>
      <c r="AD27">
        <f>SUM($B$26:AD26)/100</f>
        <v>0.87084466900524704</v>
      </c>
      <c r="AE27">
        <f>SUM($B$26:AE26)/100</f>
        <v>0.90000003697729769</v>
      </c>
    </row>
    <row r="28" spans="1:60" x14ac:dyDescent="0.25">
      <c r="H28" t="s">
        <v>245</v>
      </c>
    </row>
    <row r="29" spans="1:60" x14ac:dyDescent="0.25">
      <c r="F29" t="s">
        <v>335</v>
      </c>
      <c r="G29">
        <v>85.835156867325395</v>
      </c>
      <c r="H29" s="6">
        <v>86.2</v>
      </c>
      <c r="J29" s="8">
        <f>((G29-H29)/H29)</f>
        <v>-4.2325189405406933E-3</v>
      </c>
    </row>
    <row r="30" spans="1:60" x14ac:dyDescent="0.25">
      <c r="F30" t="s">
        <v>336</v>
      </c>
      <c r="G30">
        <v>12.3041432598353</v>
      </c>
      <c r="H30" s="6">
        <v>13</v>
      </c>
      <c r="J30" s="8">
        <f t="shared" ref="J30:J32" si="2">((G30-H30)/H30)</f>
        <v>-5.3527441551130789E-2</v>
      </c>
    </row>
    <row r="31" spans="1:60" x14ac:dyDescent="0.25">
      <c r="F31" t="s">
        <v>337</v>
      </c>
      <c r="G31">
        <v>0.99212994692701795</v>
      </c>
      <c r="H31" s="6">
        <v>0.7</v>
      </c>
      <c r="J31" s="8">
        <f t="shared" si="2"/>
        <v>0.41732849561002572</v>
      </c>
      <c r="O31" s="11"/>
      <c r="P31" s="11"/>
      <c r="Q31" s="11"/>
      <c r="R31" s="11"/>
    </row>
    <row r="32" spans="1:60" x14ac:dyDescent="0.25">
      <c r="F32" t="s">
        <v>338</v>
      </c>
      <c r="G32">
        <v>0.70146215614622798</v>
      </c>
      <c r="H32" s="6">
        <v>0.1</v>
      </c>
      <c r="J32" s="8">
        <f t="shared" si="2"/>
        <v>6.0146215614622793</v>
      </c>
      <c r="L32" s="3"/>
      <c r="M32" s="16"/>
    </row>
    <row r="33" spans="5:18" x14ac:dyDescent="0.25">
      <c r="F33" t="s">
        <v>343</v>
      </c>
      <c r="G33">
        <v>0.934487460798202</v>
      </c>
      <c r="I33">
        <v>100</v>
      </c>
    </row>
    <row r="34" spans="5:18" x14ac:dyDescent="0.25">
      <c r="Q34" s="3"/>
      <c r="R34" s="16"/>
    </row>
    <row r="35" spans="5:18" x14ac:dyDescent="0.25">
      <c r="G35">
        <v>0.11552807547235402</v>
      </c>
      <c r="J35" t="s">
        <v>363</v>
      </c>
      <c r="K35">
        <f>SUM(26:26)</f>
        <v>90.000003697729767</v>
      </c>
    </row>
    <row r="36" spans="5:18" x14ac:dyDescent="0.25">
      <c r="J36" t="s">
        <v>364</v>
      </c>
      <c r="K36">
        <f>SUM(G29:G32)</f>
        <v>99.832892230233952</v>
      </c>
    </row>
    <row r="39" spans="5:18" x14ac:dyDescent="0.25">
      <c r="E39" s="16"/>
      <c r="F39" s="16"/>
    </row>
    <row r="40" spans="5:18" x14ac:dyDescent="0.25">
      <c r="E40" s="16"/>
      <c r="F40" s="16"/>
    </row>
    <row r="41" spans="5:18" x14ac:dyDescent="0.25">
      <c r="E41" s="16"/>
      <c r="F41" s="16"/>
    </row>
    <row r="42" spans="5:18" x14ac:dyDescent="0.25">
      <c r="E42" s="16"/>
      <c r="F42" s="16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D7839-D53F-4F41-B475-F34F2B43F6FA}">
  <dimension ref="A1:BH42"/>
  <sheetViews>
    <sheetView workbookViewId="0">
      <selection activeCell="B44" sqref="B44"/>
    </sheetView>
  </sheetViews>
  <sheetFormatPr defaultRowHeight="15" x14ac:dyDescent="0.25"/>
  <cols>
    <col min="2" max="2" width="13.7109375" customWidth="1"/>
    <col min="3" max="5" width="14.7109375" customWidth="1"/>
    <col min="6" max="6" width="14.140625" customWidth="1"/>
    <col min="7" max="8" width="12.7109375" customWidth="1"/>
    <col min="9" max="10" width="13.7109375" customWidth="1"/>
    <col min="11" max="11" width="12.7109375" customWidth="1"/>
    <col min="12" max="19" width="13.7109375" customWidth="1"/>
    <col min="20" max="20" width="12.7109375" customWidth="1"/>
    <col min="21" max="23" width="13.7109375" customWidth="1"/>
    <col min="24" max="24" width="12.7109375" customWidth="1"/>
    <col min="25" max="25" width="13.7109375" customWidth="1"/>
    <col min="26" max="60" width="12.7109375" customWidth="1"/>
  </cols>
  <sheetData>
    <row r="1" spans="1:22" x14ac:dyDescent="0.25">
      <c r="A1" t="s">
        <v>345</v>
      </c>
      <c r="B1">
        <v>6.7303029260889602</v>
      </c>
      <c r="C1">
        <v>12.1458964445997</v>
      </c>
      <c r="D1">
        <v>14.512803067718799</v>
      </c>
      <c r="E1">
        <v>8.86205625482134</v>
      </c>
      <c r="F1">
        <v>1.3783836730905601</v>
      </c>
      <c r="G1">
        <v>0.34933211491990301</v>
      </c>
      <c r="H1">
        <v>4.9474737842163998</v>
      </c>
      <c r="I1">
        <v>3.9005350427876402</v>
      </c>
      <c r="J1">
        <v>5.9462693784342602E-2</v>
      </c>
      <c r="K1">
        <v>2.8317317223872802</v>
      </c>
      <c r="L1">
        <v>5.3074067005969896</v>
      </c>
      <c r="M1">
        <v>0</v>
      </c>
      <c r="N1">
        <v>2.5694765875448402</v>
      </c>
      <c r="O1">
        <v>9.9684533572480802</v>
      </c>
      <c r="P1" s="2">
        <v>2.7869513980439902E-5</v>
      </c>
      <c r="Q1">
        <v>0</v>
      </c>
      <c r="R1">
        <v>0</v>
      </c>
      <c r="S1">
        <v>4.96417071198782</v>
      </c>
      <c r="T1">
        <v>8.5520538484843502</v>
      </c>
      <c r="U1">
        <v>8.6562660117891195</v>
      </c>
      <c r="V1">
        <v>4.2663618243668502</v>
      </c>
    </row>
    <row r="4" spans="1:22" x14ac:dyDescent="0.25">
      <c r="H4" t="s">
        <v>245</v>
      </c>
    </row>
    <row r="5" spans="1:22" x14ac:dyDescent="0.25">
      <c r="F5" t="s">
        <v>335</v>
      </c>
      <c r="G5" cm="1">
        <f t="array" ref="G5">SUM($B$1:$V$1*In!B6:V6)/(SUM($B$1:$V$1/100))</f>
        <v>52.264173112329203</v>
      </c>
      <c r="H5" s="6">
        <v>54.2</v>
      </c>
      <c r="J5" s="8">
        <f>((G5-H5)/H5)</f>
        <v>-3.5716363241158663E-2</v>
      </c>
    </row>
    <row r="6" spans="1:22" x14ac:dyDescent="0.25">
      <c r="F6" t="s">
        <v>336</v>
      </c>
      <c r="G6" cm="1">
        <f t="array" ref="G6">SUM($B$1:$V$1*In!B7:V7)/(SUM($B$1:$V$1/100))</f>
        <v>7.3229313785611669</v>
      </c>
      <c r="H6" s="6">
        <v>7.3</v>
      </c>
      <c r="J6" s="8">
        <f t="shared" ref="J6:J12" si="0">((G6-H6)/H6)</f>
        <v>3.1412847344064543E-3</v>
      </c>
    </row>
    <row r="7" spans="1:22" x14ac:dyDescent="0.25">
      <c r="F7" t="s">
        <v>337</v>
      </c>
      <c r="G7" cm="1">
        <f t="array" ref="G7">SUM($B$1:$V$1*In!B8:V8)/(SUM($B$1:$V$1/100))</f>
        <v>37.317234393447549</v>
      </c>
      <c r="H7" s="6">
        <v>34.200000000000003</v>
      </c>
      <c r="J7" s="8">
        <f t="shared" si="0"/>
        <v>9.1147204486770356E-2</v>
      </c>
    </row>
    <row r="8" spans="1:22" x14ac:dyDescent="0.25">
      <c r="F8" t="s">
        <v>338</v>
      </c>
      <c r="G8" cm="1">
        <f t="array" ref="G8">SUM($B$1:$V$1*In!B9:V9)/(SUM($B$1:$V$1/100))</f>
        <v>2.9632591019030095</v>
      </c>
      <c r="H8" s="6">
        <v>3.6</v>
      </c>
      <c r="J8" s="8">
        <f t="shared" si="0"/>
        <v>-0.17687247169360851</v>
      </c>
    </row>
    <row r="9" spans="1:22" x14ac:dyDescent="0.25">
      <c r="F9" t="s">
        <v>339</v>
      </c>
      <c r="G9" cm="1">
        <f t="array" ref="G9">SUM(L1:R1)/(SUM($B$1:$V$1/100))</f>
        <v>17.844972882714281</v>
      </c>
      <c r="H9" s="6">
        <v>15.77</v>
      </c>
      <c r="J9" s="8">
        <f t="shared" si="0"/>
        <v>0.13157722781954859</v>
      </c>
    </row>
    <row r="10" spans="1:22" x14ac:dyDescent="0.25">
      <c r="F10" t="s">
        <v>340</v>
      </c>
      <c r="G10" cm="1">
        <f t="array" ref="G10">SUM(B1:E1)/(SUM($B$1:$V$1/100))</f>
        <v>42.250131456656206</v>
      </c>
      <c r="H10" s="6">
        <v>40.58</v>
      </c>
      <c r="J10" s="8">
        <f t="shared" si="0"/>
        <v>4.1156516921049963E-2</v>
      </c>
    </row>
    <row r="11" spans="1:22" x14ac:dyDescent="0.25">
      <c r="F11" t="s">
        <v>341</v>
      </c>
      <c r="G11" cm="1">
        <f t="array" ref="G11">SUM(F1:K1)/(SUM($B$1:$V$1/100))</f>
        <v>13.466623487826217</v>
      </c>
      <c r="H11" s="6">
        <v>13.06</v>
      </c>
      <c r="J11" s="8">
        <f t="shared" si="0"/>
        <v>3.1135029695728674E-2</v>
      </c>
    </row>
    <row r="12" spans="1:22" x14ac:dyDescent="0.25">
      <c r="F12" t="s">
        <v>342</v>
      </c>
      <c r="G12" cm="1">
        <f t="array" ref="G12">SUM(S1:V1)/(SUM($B$1:$V$1/100))</f>
        <v>26.438272172803277</v>
      </c>
      <c r="H12" s="6">
        <v>25.1</v>
      </c>
      <c r="J12" s="8">
        <f t="shared" si="0"/>
        <v>5.3317616446345639E-2</v>
      </c>
    </row>
    <row r="13" spans="1:22" x14ac:dyDescent="0.25">
      <c r="F13" t="s">
        <v>343</v>
      </c>
      <c r="G13" cm="1">
        <f t="array" ref="G13">1/SUM(B1:V1/In!B4:V4)*100</f>
        <v>1.2283737472869629</v>
      </c>
      <c r="H13" s="13"/>
    </row>
    <row r="14" spans="1:22" x14ac:dyDescent="0.25">
      <c r="I14">
        <f>In!D20</f>
        <v>100</v>
      </c>
      <c r="J14" t="s">
        <v>363</v>
      </c>
      <c r="K14">
        <f>SUM(B1:V1)</f>
        <v>100.00219463594695</v>
      </c>
    </row>
    <row r="15" spans="1:22" x14ac:dyDescent="0.25">
      <c r="J15" t="s">
        <v>364</v>
      </c>
      <c r="K15">
        <f>SUM(G5:G8)</f>
        <v>99.867597986240924</v>
      </c>
    </row>
    <row r="17" spans="1:60" x14ac:dyDescent="0.25">
      <c r="A17" t="s">
        <v>346</v>
      </c>
      <c r="B17">
        <v>0.12903473319623501</v>
      </c>
      <c r="C17">
        <v>0.223432421475178</v>
      </c>
      <c r="D17">
        <v>0.20408987286611599</v>
      </c>
      <c r="E17">
        <v>0.20244125432818599</v>
      </c>
      <c r="F17">
        <v>0.32542587887698099</v>
      </c>
      <c r="G17">
        <v>0.28699028399750898</v>
      </c>
      <c r="H17">
        <v>0.28698034714722498</v>
      </c>
      <c r="I17">
        <v>0.150084188612191</v>
      </c>
      <c r="J17">
        <v>0.215477539695695</v>
      </c>
      <c r="K17">
        <v>0.154245821287226</v>
      </c>
      <c r="L17">
        <v>0.26308386345101198</v>
      </c>
      <c r="M17">
        <v>0.68041567926591995</v>
      </c>
      <c r="N17">
        <v>0.580086800580915</v>
      </c>
      <c r="O17">
        <v>0.58674595631198501</v>
      </c>
      <c r="P17">
        <v>0.54510472548860001</v>
      </c>
      <c r="Q17">
        <v>0.61821319829395405</v>
      </c>
      <c r="R17">
        <v>0.54812773719804797</v>
      </c>
      <c r="S17">
        <v>0.90532222912465599</v>
      </c>
      <c r="T17">
        <v>0.69342736423619</v>
      </c>
      <c r="U17">
        <v>0.95745639538285898</v>
      </c>
      <c r="V17">
        <v>0.19524365701924201</v>
      </c>
      <c r="W17">
        <v>0.77993901861225701</v>
      </c>
      <c r="X17">
        <v>0.44386529033626398</v>
      </c>
      <c r="Y17">
        <v>0.13391665854302501</v>
      </c>
      <c r="Z17">
        <v>0.69128682719529699</v>
      </c>
      <c r="AA17">
        <v>1.48784481674336</v>
      </c>
      <c r="AB17">
        <v>0.87544575832523497</v>
      </c>
      <c r="AC17">
        <v>1.5006143951566899</v>
      </c>
      <c r="AD17">
        <v>1.01861563967988</v>
      </c>
      <c r="AE17">
        <v>0.81573075988432897</v>
      </c>
      <c r="AF17">
        <v>5.3468357047235404</v>
      </c>
      <c r="AG17">
        <v>5.1561551907674801</v>
      </c>
      <c r="AH17">
        <v>5.77599887173663</v>
      </c>
      <c r="AI17">
        <v>6.2222502587652899</v>
      </c>
      <c r="AJ17">
        <v>8.0001323767393195</v>
      </c>
      <c r="AK17">
        <v>1.7235812076750501</v>
      </c>
      <c r="AL17">
        <v>1.6761012316342601</v>
      </c>
      <c r="AM17">
        <v>1.3798575858512501</v>
      </c>
      <c r="AN17">
        <v>1.73128043346841</v>
      </c>
      <c r="AO17">
        <v>1.48950366054951</v>
      </c>
      <c r="AP17">
        <v>0.99929639034231699</v>
      </c>
      <c r="AQ17">
        <v>5.5003113876833103</v>
      </c>
      <c r="AR17">
        <v>1.88833083898137</v>
      </c>
      <c r="AS17">
        <v>2.02844670206039</v>
      </c>
      <c r="AT17">
        <v>1.6298535507437499</v>
      </c>
      <c r="AU17">
        <v>1.9535534388133999</v>
      </c>
      <c r="AV17">
        <v>1.22862354134889</v>
      </c>
      <c r="AW17">
        <v>1.2863821820705901</v>
      </c>
      <c r="AX17">
        <v>1.4481235805788699</v>
      </c>
      <c r="AY17">
        <v>0.68641075151582998</v>
      </c>
      <c r="AZ17">
        <v>1.35021112084754</v>
      </c>
      <c r="BA17">
        <v>3.8410283023209502</v>
      </c>
      <c r="BB17">
        <v>3.1587468156375702</v>
      </c>
      <c r="BC17">
        <v>1.1301232470395399</v>
      </c>
      <c r="BD17">
        <v>1.06582629623443</v>
      </c>
      <c r="BE17">
        <v>1.80936969841172</v>
      </c>
      <c r="BF17">
        <v>0.99563424975958503</v>
      </c>
      <c r="BG17">
        <v>1.9273116183576899</v>
      </c>
      <c r="BH17">
        <v>2.07281148898198</v>
      </c>
    </row>
    <row r="18" spans="1:60" x14ac:dyDescent="0.25">
      <c r="B18">
        <f>B17/100</f>
        <v>1.29034733196235E-3</v>
      </c>
      <c r="C18">
        <f>SUM($B$17:C17)/100</f>
        <v>3.5246715467141298E-3</v>
      </c>
      <c r="D18">
        <f>SUM($B$17:D17)/100</f>
        <v>5.56557027537529E-3</v>
      </c>
      <c r="E18">
        <f>SUM($B$17:E17)/100</f>
        <v>7.5899828186571502E-3</v>
      </c>
      <c r="F18">
        <f>SUM($B$17:F17)/100</f>
        <v>1.084424160742696E-2</v>
      </c>
      <c r="G18">
        <f>SUM($B$17:G17)/100</f>
        <v>1.371414444740205E-2</v>
      </c>
      <c r="H18">
        <f>SUM($B$17:H17)/100</f>
        <v>1.6583947918874301E-2</v>
      </c>
      <c r="I18">
        <f>SUM($B$17:I17)/100</f>
        <v>1.8084789804996212E-2</v>
      </c>
      <c r="J18">
        <f>SUM($B$17:J17)/100</f>
        <v>2.0239565201953164E-2</v>
      </c>
      <c r="K18">
        <f>SUM($B$17:K17)/100</f>
        <v>2.1782023414825425E-2</v>
      </c>
      <c r="L18">
        <f>SUM($B$17:L17)/100</f>
        <v>2.4412862049335543E-2</v>
      </c>
      <c r="M18">
        <f>SUM($B$17:M17)/100</f>
        <v>3.1217018841994744E-2</v>
      </c>
      <c r="N18">
        <f>SUM($B$17:N17)/100</f>
        <v>3.7017886847803896E-2</v>
      </c>
      <c r="O18">
        <f>SUM($B$17:O17)/100</f>
        <v>4.2885346410923744E-2</v>
      </c>
      <c r="P18">
        <f>SUM($B$17:P17)/100</f>
        <v>4.8336393665809746E-2</v>
      </c>
      <c r="Q18">
        <f>SUM($B$17:Q17)/100</f>
        <v>5.4518525648749282E-2</v>
      </c>
      <c r="R18">
        <f>SUM($B$17:R17)/100</f>
        <v>5.9999803020729756E-2</v>
      </c>
      <c r="S18">
        <f>SUM($B$17:S17)/100</f>
        <v>6.905302531197631E-2</v>
      </c>
      <c r="T18">
        <f>SUM($B$17:T17)/100</f>
        <v>7.5987298954338214E-2</v>
      </c>
      <c r="U18">
        <f>SUM($B$17:U17)/100</f>
        <v>8.5561862908166808E-2</v>
      </c>
      <c r="V18">
        <f>SUM($B$17:V17)/100</f>
        <v>8.7514299478359231E-2</v>
      </c>
      <c r="W18">
        <f>SUM($B$17:W17)/100</f>
        <v>9.531368966448181E-2</v>
      </c>
      <c r="X18">
        <f>SUM($B$17:X17)/100</f>
        <v>9.9752342567844446E-2</v>
      </c>
      <c r="Y18">
        <f>SUM($B$17:Y17)/100</f>
        <v>0.10109150915327471</v>
      </c>
      <c r="Z18">
        <f>SUM($B$17:Z17)/100</f>
        <v>0.10800437742522767</v>
      </c>
      <c r="AA18">
        <f>SUM($B$17:AA17)/100</f>
        <v>0.12288282559266127</v>
      </c>
      <c r="AB18">
        <f>SUM($B$17:AB17)/100</f>
        <v>0.13163728317591361</v>
      </c>
      <c r="AC18">
        <f>SUM($B$17:AC17)/100</f>
        <v>0.14664342712748052</v>
      </c>
      <c r="AD18">
        <f>SUM($B$17:AD17)/100</f>
        <v>0.15682958352427931</v>
      </c>
      <c r="AE18">
        <f>SUM($B$17:AE17)/100</f>
        <v>0.16498689112312259</v>
      </c>
      <c r="AF18">
        <f>SUM($B$17:AF17)/100</f>
        <v>0.21845524817035802</v>
      </c>
      <c r="AG18">
        <f>SUM($B$17:AG17)/100</f>
        <v>0.2700168000780328</v>
      </c>
      <c r="AH18">
        <f>SUM($B$17:AH17)/100</f>
        <v>0.32777678879539912</v>
      </c>
      <c r="AI18">
        <f>SUM($B$17:AI17)/100</f>
        <v>0.38999929138305206</v>
      </c>
      <c r="AJ18">
        <f>SUM($B$17:AJ17)/100</f>
        <v>0.47000061515044522</v>
      </c>
      <c r="AK18">
        <f>SUM($B$17:AK17)/100</f>
        <v>0.48723642722719573</v>
      </c>
      <c r="AL18">
        <f>SUM($B$17:AL17)/100</f>
        <v>0.50399743954353837</v>
      </c>
      <c r="AM18">
        <f>SUM($B$17:AM17)/100</f>
        <v>0.51779601540205089</v>
      </c>
      <c r="AN18">
        <f>SUM($B$17:AN17)/100</f>
        <v>0.53510881973673496</v>
      </c>
      <c r="AO18">
        <f>SUM($B$17:AO17)/100</f>
        <v>0.55000385634223004</v>
      </c>
      <c r="AP18">
        <f>SUM($B$17:AP17)/100</f>
        <v>0.55999682024565323</v>
      </c>
      <c r="AQ18">
        <f>SUM($B$17:AQ17)/100</f>
        <v>0.61499993412248632</v>
      </c>
      <c r="AR18">
        <f>SUM($B$17:AR17)/100</f>
        <v>0.63388324251229999</v>
      </c>
      <c r="AS18">
        <f>SUM($B$17:AS17)/100</f>
        <v>0.65416770953290393</v>
      </c>
      <c r="AT18">
        <f>SUM($B$17:AT17)/100</f>
        <v>0.67046624504034147</v>
      </c>
      <c r="AU18">
        <f>SUM($B$17:AU17)/100</f>
        <v>0.6900017794284754</v>
      </c>
      <c r="AV18">
        <f>SUM($B$17:AV17)/100</f>
        <v>0.70228801484196435</v>
      </c>
      <c r="AW18">
        <f>SUM($B$17:AW17)/100</f>
        <v>0.71515183666267035</v>
      </c>
      <c r="AX18">
        <f>SUM($B$17:AX17)/100</f>
        <v>0.72963307246845899</v>
      </c>
      <c r="AY18">
        <f>SUM($B$17:AY17)/100</f>
        <v>0.73649717998361741</v>
      </c>
      <c r="AZ18">
        <f>SUM($B$17:AZ17)/100</f>
        <v>0.74999929119209285</v>
      </c>
      <c r="BA18">
        <f>SUM($B$17:BA17)/100</f>
        <v>0.78840957421530233</v>
      </c>
      <c r="BB18">
        <f>SUM($B$17:BB17)/100</f>
        <v>0.81999704237167803</v>
      </c>
      <c r="BC18">
        <f>SUM($B$17:BC17)/100</f>
        <v>0.83129827484207341</v>
      </c>
      <c r="BD18">
        <f>SUM($B$17:BD17)/100</f>
        <v>0.8419565378044177</v>
      </c>
      <c r="BE18">
        <f>SUM($B$17:BE17)/100</f>
        <v>0.86005023478853493</v>
      </c>
      <c r="BF18">
        <f>SUM($B$17:BF17)/100</f>
        <v>0.87000657728613073</v>
      </c>
      <c r="BG18">
        <f>SUM($B$17:BG17)/100</f>
        <v>0.8892796934697077</v>
      </c>
      <c r="BH18">
        <f>SUM($B$17:BH17)/100</f>
        <v>0.91000780835952755</v>
      </c>
    </row>
    <row r="19" spans="1:60" x14ac:dyDescent="0.25">
      <c r="H19" t="s">
        <v>245</v>
      </c>
    </row>
    <row r="20" spans="1:60" x14ac:dyDescent="0.25">
      <c r="F20" t="s">
        <v>335</v>
      </c>
      <c r="G20" s="3">
        <v>75.379252902392096</v>
      </c>
      <c r="H20" s="6">
        <v>74.67</v>
      </c>
      <c r="J20" s="8">
        <f>((G20-H20)/H20)</f>
        <v>9.4984987597709191E-3</v>
      </c>
    </row>
    <row r="21" spans="1:60" x14ac:dyDescent="0.25">
      <c r="F21" t="s">
        <v>336</v>
      </c>
      <c r="G21" s="3">
        <v>10.704126204708601</v>
      </c>
      <c r="H21" s="6">
        <v>10.3</v>
      </c>
      <c r="J21" s="8">
        <f t="shared" ref="J21:J23" si="1">((G21-H21)/H21)</f>
        <v>3.9235553855203886E-2</v>
      </c>
    </row>
    <row r="22" spans="1:60" x14ac:dyDescent="0.25">
      <c r="F22" t="s">
        <v>337</v>
      </c>
      <c r="G22" s="3">
        <v>11.304425781080401</v>
      </c>
      <c r="H22" s="6">
        <v>11.3</v>
      </c>
      <c r="J22" s="8">
        <f t="shared" si="1"/>
        <v>3.9166204251325797E-4</v>
      </c>
    </row>
    <row r="23" spans="1:60" x14ac:dyDescent="0.25">
      <c r="F23" t="s">
        <v>338</v>
      </c>
      <c r="G23" s="3">
        <v>2.9927241588436502</v>
      </c>
      <c r="H23" s="6">
        <v>2.76</v>
      </c>
      <c r="J23" s="8">
        <f t="shared" si="1"/>
        <v>8.4320347407119717E-2</v>
      </c>
    </row>
    <row r="24" spans="1:60" x14ac:dyDescent="0.25">
      <c r="F24" t="s">
        <v>343</v>
      </c>
      <c r="G24">
        <v>1.0083194127486628</v>
      </c>
      <c r="I24">
        <f>OutSewage!G24</f>
        <v>90</v>
      </c>
      <c r="J24" t="s">
        <v>363</v>
      </c>
      <c r="K24">
        <f>SUM(B17:BH17)</f>
        <v>91.000780835952753</v>
      </c>
    </row>
    <row r="25" spans="1:60" x14ac:dyDescent="0.25">
      <c r="J25" t="s">
        <v>364</v>
      </c>
      <c r="K25" s="3">
        <f>SUM(G20:G23)</f>
        <v>100.38052904702474</v>
      </c>
    </row>
    <row r="26" spans="1:60" x14ac:dyDescent="0.25">
      <c r="A26" t="s">
        <v>334</v>
      </c>
      <c r="B26">
        <v>2.7132683933362647</v>
      </c>
      <c r="C26">
        <v>2.6148708032025216</v>
      </c>
      <c r="D26">
        <v>1.9106511408927564</v>
      </c>
      <c r="E26">
        <v>0.85874051800113516</v>
      </c>
      <c r="F26">
        <v>1.9075913643960634</v>
      </c>
      <c r="G26">
        <v>1.9808432084058469</v>
      </c>
      <c r="H26">
        <v>1.8048910609784232</v>
      </c>
      <c r="I26">
        <v>1.6878758010074879</v>
      </c>
      <c r="J26">
        <v>1.3291444681744111</v>
      </c>
      <c r="K26">
        <v>1.8461237158437502</v>
      </c>
      <c r="L26">
        <v>1.360788885206774</v>
      </c>
      <c r="M26">
        <v>0.77305328255006234</v>
      </c>
      <c r="N26">
        <v>4.287756743945847</v>
      </c>
      <c r="O26">
        <v>9.9194446511997967</v>
      </c>
      <c r="P26">
        <v>9.6429841650722974</v>
      </c>
      <c r="Q26">
        <v>18.254174150847692</v>
      </c>
      <c r="R26">
        <v>6.1451746496305582</v>
      </c>
      <c r="S26">
        <v>5.2675133388664674</v>
      </c>
      <c r="T26">
        <v>9.4942353176306131</v>
      </c>
      <c r="U26">
        <v>0</v>
      </c>
      <c r="V26">
        <v>0</v>
      </c>
      <c r="W26">
        <v>0.13238299362240258</v>
      </c>
      <c r="X26">
        <v>0.14092277459305863</v>
      </c>
      <c r="Y26">
        <v>1.4269765839028781</v>
      </c>
      <c r="Z26">
        <v>1.4363183026101893</v>
      </c>
      <c r="AA26">
        <v>1.1244336495661382</v>
      </c>
      <c r="AB26">
        <v>1.396674870310056</v>
      </c>
      <c r="AC26">
        <v>0.51898236430351385</v>
      </c>
      <c r="AD26">
        <v>0.41845722373770144</v>
      </c>
      <c r="AE26">
        <v>0.61207704434492605</v>
      </c>
    </row>
    <row r="27" spans="1:60" x14ac:dyDescent="0.25">
      <c r="B27">
        <f>B26/100</f>
        <v>2.7132683933362645E-2</v>
      </c>
      <c r="C27">
        <f>SUM($B$26:C26)/100</f>
        <v>5.3281391965387864E-2</v>
      </c>
      <c r="D27">
        <f>SUM($B$26:D26)/100</f>
        <v>7.2387903374315429E-2</v>
      </c>
      <c r="E27">
        <f>SUM($B$26:E26)/100</f>
        <v>8.0975308554326789E-2</v>
      </c>
      <c r="F27">
        <f>SUM($B$26:F26)/100</f>
        <v>0.10005122219828742</v>
      </c>
      <c r="G27">
        <f>SUM($B$26:G26)/100</f>
        <v>0.11985965428234589</v>
      </c>
      <c r="H27">
        <f>SUM($B$26:H26)/100</f>
        <v>0.13790856489213013</v>
      </c>
      <c r="I27">
        <f>SUM($B$26:I26)/100</f>
        <v>0.15478732290220501</v>
      </c>
      <c r="J27">
        <f>SUM($B$26:J26)/100</f>
        <v>0.16807876758394913</v>
      </c>
      <c r="K27">
        <f>SUM($B$26:K26)/100</f>
        <v>0.18654000474238661</v>
      </c>
      <c r="L27">
        <f>SUM($B$26:L26)/100</f>
        <v>0.20014789359445434</v>
      </c>
      <c r="M27">
        <f>SUM($B$26:M26)/100</f>
        <v>0.20787842641995496</v>
      </c>
      <c r="N27">
        <f>SUM($B$26:N26)/100</f>
        <v>0.25075599385941344</v>
      </c>
      <c r="O27">
        <f>SUM($B$26:O26)/100</f>
        <v>0.34995044037141143</v>
      </c>
      <c r="P27">
        <f>SUM($B$26:P26)/100</f>
        <v>0.44638028202213442</v>
      </c>
      <c r="Q27">
        <f>SUM($B$26:Q26)/100</f>
        <v>0.62892202353061133</v>
      </c>
      <c r="R27">
        <f>SUM($B$26:R26)/100</f>
        <v>0.69037377002691702</v>
      </c>
      <c r="S27">
        <f>SUM($B$26:S26)/100</f>
        <v>0.74304890341558161</v>
      </c>
      <c r="T27">
        <f>SUM($B$26:T26)/100</f>
        <v>0.83799125659188778</v>
      </c>
      <c r="U27">
        <f>SUM($B$26:U26)/100</f>
        <v>0.83799125659188778</v>
      </c>
      <c r="V27">
        <f>SUM($B$26:V26)/100</f>
        <v>0.83799125659188778</v>
      </c>
      <c r="W27">
        <f>SUM($B$26:W26)/100</f>
        <v>0.83931508652811171</v>
      </c>
      <c r="X27">
        <f>SUM($B$26:X26)/100</f>
        <v>0.84072431427404237</v>
      </c>
      <c r="Y27">
        <f>SUM($B$26:Y26)/100</f>
        <v>0.85499408011307121</v>
      </c>
      <c r="Z27">
        <f>SUM($B$26:Z26)/100</f>
        <v>0.86935726313917316</v>
      </c>
      <c r="AA27">
        <f>SUM($B$26:AA26)/100</f>
        <v>0.88060159963483453</v>
      </c>
      <c r="AB27">
        <f>SUM($B$26:AB26)/100</f>
        <v>0.89456834833793508</v>
      </c>
      <c r="AC27">
        <f>SUM($B$26:AC26)/100</f>
        <v>0.89975817198097019</v>
      </c>
      <c r="AD27">
        <f>SUM($B$26:AD26)/100</f>
        <v>0.90394274421834719</v>
      </c>
      <c r="AE27">
        <f>SUM($B$26:AE26)/100</f>
        <v>0.91006351466179647</v>
      </c>
    </row>
    <row r="28" spans="1:60" x14ac:dyDescent="0.25">
      <c r="H28" t="s">
        <v>245</v>
      </c>
    </row>
    <row r="29" spans="1:60" x14ac:dyDescent="0.25">
      <c r="F29" t="s">
        <v>335</v>
      </c>
      <c r="G29">
        <v>85.393463783472413</v>
      </c>
      <c r="H29" s="6">
        <v>86.2</v>
      </c>
      <c r="J29" s="8">
        <f>((G29-H29)/H29)</f>
        <v>-9.3565686372110209E-3</v>
      </c>
    </row>
    <row r="30" spans="1:60" x14ac:dyDescent="0.25">
      <c r="F30" t="s">
        <v>336</v>
      </c>
      <c r="G30">
        <v>13.502044695395758</v>
      </c>
      <c r="H30" s="6">
        <v>13</v>
      </c>
      <c r="J30" s="8">
        <f t="shared" ref="J30:J32" si="2">((G30-H30)/H30)</f>
        <v>3.8618822722750648E-2</v>
      </c>
    </row>
    <row r="31" spans="1:60" x14ac:dyDescent="0.25">
      <c r="F31" t="s">
        <v>337</v>
      </c>
      <c r="G31">
        <v>0.84886004621955358</v>
      </c>
      <c r="H31" s="6">
        <v>0.7</v>
      </c>
      <c r="J31" s="8">
        <f t="shared" si="2"/>
        <v>0.21265720888507661</v>
      </c>
    </row>
    <row r="32" spans="1:60" x14ac:dyDescent="0.25">
      <c r="F32" t="s">
        <v>338</v>
      </c>
      <c r="G32">
        <v>0.1109873764359758</v>
      </c>
      <c r="H32" s="6">
        <v>0.1</v>
      </c>
      <c r="J32" s="8">
        <f t="shared" si="2"/>
        <v>0.1098737643597579</v>
      </c>
    </row>
    <row r="33" spans="5:11" x14ac:dyDescent="0.25">
      <c r="F33" t="s">
        <v>343</v>
      </c>
      <c r="G33">
        <v>0.89591545079692725</v>
      </c>
      <c r="I33">
        <f>[1]Sheet1!G24</f>
        <v>100</v>
      </c>
      <c r="J33" t="s">
        <v>363</v>
      </c>
      <c r="K33">
        <f>SUM(26:26)</f>
        <v>91.006351466179652</v>
      </c>
    </row>
    <row r="34" spans="5:11" x14ac:dyDescent="0.25">
      <c r="J34" t="s">
        <v>364</v>
      </c>
      <c r="K34">
        <f>SUM(G30:G33)</f>
        <v>15.357807568848214</v>
      </c>
    </row>
    <row r="39" spans="5:11" x14ac:dyDescent="0.25">
      <c r="E39" s="16"/>
      <c r="F39" s="16"/>
    </row>
    <row r="40" spans="5:11" x14ac:dyDescent="0.25">
      <c r="E40" s="16"/>
      <c r="F40" s="16"/>
    </row>
    <row r="41" spans="5:11" x14ac:dyDescent="0.25">
      <c r="E41" s="16"/>
      <c r="F41" s="16"/>
    </row>
    <row r="42" spans="5:11" x14ac:dyDescent="0.25">
      <c r="E42" s="16"/>
      <c r="F42" s="16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FB30-28D0-4222-835E-546338ACB695}">
  <dimension ref="A1:BH42"/>
  <sheetViews>
    <sheetView workbookViewId="0">
      <selection activeCell="G8" sqref="G8"/>
    </sheetView>
  </sheetViews>
  <sheetFormatPr defaultRowHeight="15" x14ac:dyDescent="0.25"/>
  <cols>
    <col min="1" max="1" width="9.5703125" bestFit="1" customWidth="1"/>
    <col min="2" max="3" width="15.5703125" customWidth="1"/>
    <col min="4" max="4" width="14.7109375" customWidth="1"/>
    <col min="5" max="5" width="13.7109375" customWidth="1"/>
    <col min="6" max="6" width="14.140625" customWidth="1"/>
    <col min="7" max="8" width="14.7109375" customWidth="1"/>
    <col min="9" max="11" width="13.7109375" customWidth="1"/>
    <col min="12" max="12" width="12.7109375" customWidth="1"/>
    <col min="13" max="23" width="13.7109375" customWidth="1"/>
    <col min="24" max="25" width="12.7109375" customWidth="1"/>
    <col min="26" max="26" width="14.7109375" customWidth="1"/>
    <col min="27" max="27" width="12.7109375" customWidth="1"/>
    <col min="28" max="28" width="13.7109375" customWidth="1"/>
    <col min="29" max="34" width="12.7109375" customWidth="1"/>
    <col min="35" max="35" width="11.7109375" customWidth="1"/>
    <col min="36" max="37" width="12.7109375" customWidth="1"/>
    <col min="38" max="38" width="13.7109375" customWidth="1"/>
    <col min="39" max="48" width="12.7109375" customWidth="1"/>
    <col min="49" max="49" width="14.7109375" customWidth="1"/>
    <col min="50" max="60" width="12.7109375" customWidth="1"/>
  </cols>
  <sheetData>
    <row r="1" spans="1:22" x14ac:dyDescent="0.25">
      <c r="A1" t="s">
        <v>345</v>
      </c>
      <c r="B1">
        <v>10.005385577080199</v>
      </c>
      <c r="C1">
        <v>9.6151871034312606</v>
      </c>
      <c r="D1">
        <v>14.3105835213589</v>
      </c>
      <c r="E1">
        <v>8.7986215281975397</v>
      </c>
      <c r="F1">
        <v>1.0287328751566001</v>
      </c>
      <c r="G1">
        <v>0.411748295064922</v>
      </c>
      <c r="H1">
        <v>0.63431024468476704</v>
      </c>
      <c r="I1">
        <v>0.61887377898751195</v>
      </c>
      <c r="J1">
        <v>2.8176837014316001</v>
      </c>
      <c r="K1">
        <v>7.9534220279902597</v>
      </c>
      <c r="L1">
        <v>1.1887204555467299</v>
      </c>
      <c r="M1">
        <v>3.8448426651547102E-3</v>
      </c>
      <c r="N1">
        <v>0.223194477280101</v>
      </c>
      <c r="O1">
        <v>15.975047498914901</v>
      </c>
      <c r="P1">
        <v>0.116106114001604</v>
      </c>
      <c r="Q1">
        <v>1.7622432582576002E-2</v>
      </c>
      <c r="R1">
        <v>0</v>
      </c>
      <c r="S1">
        <v>14.1395283334688</v>
      </c>
      <c r="T1">
        <v>1.49948005829928</v>
      </c>
      <c r="U1">
        <v>2.8189553392931099</v>
      </c>
      <c r="V1">
        <v>7.8303452830974098</v>
      </c>
    </row>
    <row r="5" spans="1:22" x14ac:dyDescent="0.25">
      <c r="F5" t="s">
        <v>335</v>
      </c>
      <c r="G5" cm="1">
        <f t="array" ref="G5">SUM($B$1:$V$1*In!B6:V6)/(SUM($B$1:$V$1/100))</f>
        <v>51.965687915153644</v>
      </c>
      <c r="H5" s="6">
        <v>54.2</v>
      </c>
      <c r="J5" s="8">
        <f>((G5-H5)/H5)</f>
        <v>-4.122347020011731E-2</v>
      </c>
    </row>
    <row r="6" spans="1:22" x14ac:dyDescent="0.25">
      <c r="F6" t="s">
        <v>336</v>
      </c>
      <c r="G6" cm="1">
        <f t="array" ref="G6">SUM($B$1:$V$1*In!B7:V7)/(SUM($B$1:$V$1/100))</f>
        <v>7.496989548521757</v>
      </c>
      <c r="H6" s="6">
        <v>7.3</v>
      </c>
      <c r="J6" s="8">
        <f t="shared" ref="J6:J12" si="0">((G6-H6)/H6)</f>
        <v>2.6984869660514686E-2</v>
      </c>
    </row>
    <row r="7" spans="1:22" x14ac:dyDescent="0.25">
      <c r="F7" t="s">
        <v>337</v>
      </c>
      <c r="G7" cm="1">
        <f t="array" ref="G7">SUM($B$1:$V$1*In!B8:V8)/(SUM($B$1:$V$1/100))</f>
        <v>37.222481285367223</v>
      </c>
      <c r="H7" s="6">
        <v>34.200000000000003</v>
      </c>
      <c r="J7" s="8">
        <f t="shared" si="0"/>
        <v>8.8376645770971346E-2</v>
      </c>
    </row>
    <row r="8" spans="1:22" x14ac:dyDescent="0.25">
      <c r="F8" t="s">
        <v>338</v>
      </c>
      <c r="G8" cm="1">
        <f t="array" ref="G8">SUM($B$1:$V$1*In!B9:V9)/(SUM($B$1:$V$1/100))</f>
        <v>3.2035242793261181</v>
      </c>
      <c r="H8" s="6">
        <v>3.6</v>
      </c>
      <c r="J8" s="8">
        <f t="shared" si="0"/>
        <v>-0.1101321446316339</v>
      </c>
    </row>
    <row r="9" spans="1:22" x14ac:dyDescent="0.25">
      <c r="F9" t="s">
        <v>339</v>
      </c>
      <c r="G9" cm="1">
        <f t="array" ref="G9">SUM(L1:R1)/(SUM($B$1:$V$1/100))</f>
        <v>17.523240242233108</v>
      </c>
      <c r="H9" s="6">
        <v>15.77</v>
      </c>
      <c r="J9" s="8">
        <f t="shared" si="0"/>
        <v>0.11117566532866888</v>
      </c>
    </row>
    <row r="10" spans="1:22" x14ac:dyDescent="0.25">
      <c r="F10" t="s">
        <v>340</v>
      </c>
      <c r="G10" cm="1">
        <f t="array" ref="G10">SUM(B1:E1)/(SUM($B$1:$V$1/100))</f>
        <v>42.726618742410537</v>
      </c>
      <c r="H10" s="6">
        <v>40.58</v>
      </c>
      <c r="J10" s="8">
        <f t="shared" si="0"/>
        <v>5.2898441163394247E-2</v>
      </c>
    </row>
    <row r="11" spans="1:22" x14ac:dyDescent="0.25">
      <c r="F11" t="s">
        <v>341</v>
      </c>
      <c r="G11" cm="1">
        <f t="array" ref="G11">SUM(F1:K1)/(SUM($B$1:$V$1/100))</f>
        <v>13.463775480619363</v>
      </c>
      <c r="H11" s="6">
        <v>13.06</v>
      </c>
      <c r="J11" s="8">
        <f t="shared" si="0"/>
        <v>3.0916958699798047E-2</v>
      </c>
    </row>
    <row r="12" spans="1:22" x14ac:dyDescent="0.25">
      <c r="F12" t="s">
        <v>342</v>
      </c>
      <c r="G12" cm="1">
        <f t="array" ref="G12">SUM(S1:V1)/(SUM($B$1:$V$1/100))</f>
        <v>26.286365534736987</v>
      </c>
      <c r="H12" s="6">
        <v>25.1</v>
      </c>
      <c r="J12" s="8">
        <f t="shared" si="0"/>
        <v>4.7265559152867953E-2</v>
      </c>
    </row>
    <row r="13" spans="1:22" x14ac:dyDescent="0.25">
      <c r="F13" t="s">
        <v>343</v>
      </c>
      <c r="G13" cm="1">
        <f t="array" ref="G13">1/SUM(B1:V1/In!B4:V4)*100</f>
        <v>1.2143003493789266</v>
      </c>
      <c r="H13" s="13"/>
    </row>
    <row r="14" spans="1:22" x14ac:dyDescent="0.25">
      <c r="I14">
        <f>In!D20</f>
        <v>100</v>
      </c>
      <c r="J14" t="s">
        <v>363</v>
      </c>
      <c r="K14">
        <f>SUM(B1:V1)</f>
        <v>100.00739348853324</v>
      </c>
    </row>
    <row r="15" spans="1:22" x14ac:dyDescent="0.25">
      <c r="J15" t="s">
        <v>364</v>
      </c>
      <c r="K15">
        <f>SUM(G5:G8)</f>
        <v>99.888683028368746</v>
      </c>
    </row>
    <row r="17" spans="1:60" x14ac:dyDescent="0.25">
      <c r="A17" t="s">
        <v>346</v>
      </c>
      <c r="B17">
        <v>0.1074727886216902</v>
      </c>
      <c r="C17">
        <v>0.16956095139946087</v>
      </c>
      <c r="D17">
        <v>0.32387822682722822</v>
      </c>
      <c r="E17">
        <v>0.13271361907151719</v>
      </c>
      <c r="F17">
        <v>0.54646411591554944</v>
      </c>
      <c r="G17">
        <v>7.7573152475209029E-3</v>
      </c>
      <c r="H17">
        <v>4.8033514623536614E-3</v>
      </c>
      <c r="I17">
        <v>0</v>
      </c>
      <c r="J17">
        <v>0.65159833143446733</v>
      </c>
      <c r="K17">
        <v>0.21079661156227858</v>
      </c>
      <c r="L17">
        <v>0.33478704197475312</v>
      </c>
      <c r="M17">
        <v>0.44176800745440614</v>
      </c>
      <c r="N17">
        <v>0.60215541090760405</v>
      </c>
      <c r="O17">
        <v>1.0648715239194915</v>
      </c>
      <c r="P17">
        <v>0.35127313671655025</v>
      </c>
      <c r="Q17">
        <v>0.67390157882422352</v>
      </c>
      <c r="R17">
        <v>0.42973104886265689</v>
      </c>
      <c r="S17">
        <v>0.58889282347905947</v>
      </c>
      <c r="T17">
        <v>0.33843626225722667</v>
      </c>
      <c r="U17">
        <v>0.40253733188089191</v>
      </c>
      <c r="V17">
        <v>0.11935799690365623</v>
      </c>
      <c r="W17">
        <v>2.5977093167836047</v>
      </c>
      <c r="X17">
        <v>0.12542448076384502</v>
      </c>
      <c r="Y17">
        <v>0.5398987060731536</v>
      </c>
      <c r="Z17">
        <v>1.9513465337055733E-3</v>
      </c>
      <c r="AA17">
        <v>0.10461099199367307</v>
      </c>
      <c r="AB17">
        <v>0.78016182368534426</v>
      </c>
      <c r="AC17">
        <v>0.12273743871651777</v>
      </c>
      <c r="AD17">
        <v>3.9432589431604095</v>
      </c>
      <c r="AE17">
        <v>0.79465146515628438</v>
      </c>
      <c r="AF17">
        <v>6.4851327498444862</v>
      </c>
      <c r="AG17">
        <v>3.9442208564419667</v>
      </c>
      <c r="AH17">
        <v>7.9724161475846369</v>
      </c>
      <c r="AI17">
        <v>4.0832458348291487</v>
      </c>
      <c r="AJ17">
        <v>7.9515481297325969</v>
      </c>
      <c r="AK17">
        <v>3.5056139280845224</v>
      </c>
      <c r="AL17">
        <v>2.2658749565195237E-2</v>
      </c>
      <c r="AM17">
        <v>2.2777610198127882</v>
      </c>
      <c r="AN17">
        <v>1.5231194632382001</v>
      </c>
      <c r="AO17">
        <v>0.76023155562773026</v>
      </c>
      <c r="AP17">
        <v>0.89991049068447881</v>
      </c>
      <c r="AQ17">
        <v>5.6228152904399797</v>
      </c>
      <c r="AR17">
        <v>2.5262837735456216</v>
      </c>
      <c r="AS17">
        <v>2.2280919442922968</v>
      </c>
      <c r="AT17">
        <v>1.4722492925087953</v>
      </c>
      <c r="AU17">
        <v>1.2103855219099917</v>
      </c>
      <c r="AV17">
        <v>0.60363805640051105</v>
      </c>
      <c r="AW17">
        <v>3.3367915178048168E-3</v>
      </c>
      <c r="AX17">
        <v>3.9010581055236409</v>
      </c>
      <c r="AY17">
        <v>1.0720531816607983</v>
      </c>
      <c r="AZ17">
        <v>0.43716717078210904</v>
      </c>
      <c r="BA17">
        <v>3.0500149881108327</v>
      </c>
      <c r="BB17">
        <v>3.8815950937944059</v>
      </c>
      <c r="BC17">
        <v>2.5892048115418329</v>
      </c>
      <c r="BD17">
        <v>0.70928329543668744</v>
      </c>
      <c r="BE17">
        <v>0.93974675378026429</v>
      </c>
      <c r="BF17">
        <v>0.80425510203721928</v>
      </c>
      <c r="BG17">
        <v>3.5036338086115415</v>
      </c>
      <c r="BH17">
        <v>0.5136372771536335</v>
      </c>
    </row>
    <row r="18" spans="1:60" x14ac:dyDescent="0.25">
      <c r="B18">
        <f>B17/100</f>
        <v>1.0747278862169021E-3</v>
      </c>
      <c r="C18" cm="1">
        <f t="array" ref="C18">SUM($B$17:C17/100)</f>
        <v>2.770337400211511E-3</v>
      </c>
      <c r="D18" cm="1">
        <f t="array" ref="D18">SUM($B$17:D17/100)</f>
        <v>6.0091196684837929E-3</v>
      </c>
      <c r="E18" cm="1">
        <f t="array" ref="E18">SUM($B$17:E17/100)</f>
        <v>7.3362558591989644E-3</v>
      </c>
      <c r="F18" cm="1">
        <f t="array" ref="F18">SUM($B$17:F17/100)</f>
        <v>1.2800897018354459E-2</v>
      </c>
      <c r="G18" cm="1">
        <f t="array" ref="G18">SUM($B$17:G17/100)</f>
        <v>1.2878470170829668E-2</v>
      </c>
      <c r="H18" cm="1">
        <f t="array" ref="H18">SUM($B$17:H17/100)</f>
        <v>1.2926503685453204E-2</v>
      </c>
      <c r="I18" cm="1">
        <f t="array" ref="I18">SUM($B$17:I17/100)</f>
        <v>1.2926503685453204E-2</v>
      </c>
      <c r="J18" cm="1">
        <f t="array" ref="J18">SUM($B$17:J17/100)</f>
        <v>1.9442486999797878E-2</v>
      </c>
      <c r="K18" cm="1">
        <f t="array" ref="K18">SUM($B$17:K17/100)</f>
        <v>2.1550453115420663E-2</v>
      </c>
      <c r="L18" cm="1">
        <f t="array" ref="L18">SUM($B$17:L17/100)</f>
        <v>2.4898323535168194E-2</v>
      </c>
      <c r="M18" cm="1">
        <f t="array" ref="M18">SUM($B$17:M17/100)</f>
        <v>2.9316003609712257E-2</v>
      </c>
      <c r="N18" cm="1">
        <f t="array" ref="N18">SUM($B$17:N17/100)</f>
        <v>3.5337557718788298E-2</v>
      </c>
      <c r="O18" cm="1">
        <f t="array" ref="O18">SUM($B$17:O17/100)</f>
        <v>4.5986272957983215E-2</v>
      </c>
      <c r="P18" cm="1">
        <f t="array" ref="P18">SUM($B$17:P17/100)</f>
        <v>4.949900432514872E-2</v>
      </c>
      <c r="Q18" cm="1">
        <f t="array" ref="Q18">SUM($B$17:Q17/100)</f>
        <v>5.6238020113390956E-2</v>
      </c>
      <c r="R18" cm="1">
        <f t="array" ref="R18">SUM($B$17:R17/100)</f>
        <v>6.0535330602017524E-2</v>
      </c>
      <c r="S18" cm="1">
        <f t="array" ref="S18">SUM($B$17:S17/100)</f>
        <v>6.6424258836808123E-2</v>
      </c>
      <c r="T18" cm="1">
        <f t="array" ref="T18">SUM($B$17:T17/100)</f>
        <v>6.9808621459380396E-2</v>
      </c>
      <c r="U18" cm="1">
        <f t="array" ref="U18">SUM($B$17:U17/100)</f>
        <v>7.3833994778189319E-2</v>
      </c>
      <c r="V18" cm="1">
        <f t="array" ref="V18">SUM($B$17:V17/100)</f>
        <v>7.5027574747225878E-2</v>
      </c>
      <c r="W18" cm="1">
        <f t="array" ref="W18">SUM($B$17:W17/100)</f>
        <v>0.10100466791506192</v>
      </c>
      <c r="X18" cm="1">
        <f t="array" ref="X18">SUM($B$17:X17/100)</f>
        <v>0.10225891272270037</v>
      </c>
      <c r="Y18" cm="1">
        <f t="array" ref="Y18">SUM($B$17:Y17/100)</f>
        <v>0.1076578997834319</v>
      </c>
      <c r="Z18" cm="1">
        <f t="array" ref="Z18">SUM($B$17:Z17/100)</f>
        <v>0.10767741324876896</v>
      </c>
      <c r="AA18" cm="1">
        <f t="array" ref="AA18">SUM($B$17:AA17/100)</f>
        <v>0.10872352316870569</v>
      </c>
      <c r="AB18" cm="1">
        <f t="array" ref="AB18">SUM($B$17:AB17/100)</f>
        <v>0.11652514140555914</v>
      </c>
      <c r="AC18" cm="1">
        <f t="array" ref="AC18">SUM($B$17:AC17/100)</f>
        <v>0.11775251579272432</v>
      </c>
      <c r="AD18" cm="1">
        <f t="array" ref="AD18">SUM($B$17:AD17/100)</f>
        <v>0.15718510522432841</v>
      </c>
      <c r="AE18" cm="1">
        <f t="array" ref="AE18">SUM($B$17:AE17/100)</f>
        <v>0.16513161987589126</v>
      </c>
      <c r="AF18" cm="1">
        <f t="array" ref="AF18">SUM($B$17:AF17/100)</f>
        <v>0.22998294737433611</v>
      </c>
      <c r="AG18" cm="1">
        <f t="array" ref="AG18">SUM($B$17:AG17/100)</f>
        <v>0.26942515593875577</v>
      </c>
      <c r="AH18" cm="1">
        <f t="array" ref="AH18">SUM($B$17:AH17/100)</f>
        <v>0.34914931741460214</v>
      </c>
      <c r="AI18" cm="1">
        <f t="array" ref="AI18">SUM($B$17:AI17/100)</f>
        <v>0.38998177576289361</v>
      </c>
      <c r="AJ18" cm="1">
        <f t="array" ref="AJ18">SUM($B$17:AJ17/100)</f>
        <v>0.46949725706021961</v>
      </c>
      <c r="AK18" cm="1">
        <f t="array" ref="AK18">SUM($B$17:AK17/100)</f>
        <v>0.50455339634106489</v>
      </c>
      <c r="AL18" cm="1">
        <f t="array" ref="AL18">SUM($B$17:AL17/100)</f>
        <v>0.50477998383671685</v>
      </c>
      <c r="AM18" cm="1">
        <f t="array" ref="AM18">SUM($B$17:AM17/100)</f>
        <v>0.5275575940348447</v>
      </c>
      <c r="AN18" cm="1">
        <f t="array" ref="AN18">SUM($B$17:AN17/100)</f>
        <v>0.54278878866722668</v>
      </c>
      <c r="AO18" cm="1">
        <f t="array" ref="AO18">SUM($B$17:AO17/100)</f>
        <v>0.55039110422350401</v>
      </c>
      <c r="AP18" cm="1">
        <f t="array" ref="AP18">SUM($B$17:AP17/100)</f>
        <v>0.55939020913034876</v>
      </c>
      <c r="AQ18" cm="1">
        <f t="array" ref="AQ18">SUM($B$17:AQ17/100)</f>
        <v>0.61561836203474851</v>
      </c>
      <c r="AR18" cm="1">
        <f t="array" ref="AR18">SUM($B$17:AR17/100)</f>
        <v>0.64088119977020475</v>
      </c>
      <c r="AS18" cm="1">
        <f t="array" ref="AS18">SUM($B$17:AS17/100)</f>
        <v>0.66316211921312773</v>
      </c>
      <c r="AT18" cm="1">
        <f t="array" ref="AT18">SUM($B$17:AT17/100)</f>
        <v>0.67788461213821571</v>
      </c>
      <c r="AU18" cm="1">
        <f t="array" ref="AU18">SUM($B$17:AU17/100)</f>
        <v>0.68998846735731567</v>
      </c>
      <c r="AV18" cm="1">
        <f t="array" ref="AV18">SUM($B$17:AV17/100)</f>
        <v>0.6960248479213208</v>
      </c>
      <c r="AW18" cm="1">
        <f t="array" ref="AW18">SUM($B$17:AW17/100)</f>
        <v>0.69605821583649885</v>
      </c>
      <c r="AX18" cm="1">
        <f t="array" ref="AX18">SUM($B$17:AX17/100)</f>
        <v>0.73506879689173521</v>
      </c>
      <c r="AY18" cm="1">
        <f t="array" ref="AY18">SUM($B$17:AY17/100)</f>
        <v>0.74578932870834325</v>
      </c>
      <c r="AZ18" cm="1">
        <f t="array" ref="AZ18">SUM($B$17:AZ17/100)</f>
        <v>0.75016100041616429</v>
      </c>
      <c r="BA18" cm="1">
        <f t="array" ref="BA18">SUM($B$17:BA17/100)</f>
        <v>0.78066115029727257</v>
      </c>
      <c r="BB18" cm="1">
        <f t="array" ref="BB18">SUM($B$17:BB17/100)</f>
        <v>0.81947710123521667</v>
      </c>
      <c r="BC18" cm="1">
        <f t="array" ref="BC18">SUM($B$17:BC17/100)</f>
        <v>0.84536914935063501</v>
      </c>
      <c r="BD18" cm="1">
        <f t="array" ref="BD18">SUM($B$17:BD17/100)</f>
        <v>0.85246198230500192</v>
      </c>
      <c r="BE18" cm="1">
        <f t="array" ref="BE18">SUM($B$17:BE17/100)</f>
        <v>0.8618594498428046</v>
      </c>
      <c r="BF18" cm="1">
        <f t="array" ref="BF18">SUM($B$17:BF17/100)</f>
        <v>0.86990200086317682</v>
      </c>
      <c r="BG18" cm="1">
        <f t="array" ref="BG18">SUM($B$17:BG17/100)</f>
        <v>0.90493833894929221</v>
      </c>
      <c r="BH18" cm="1">
        <f t="array" ref="BH18">SUM($B$17:BH17/100)</f>
        <v>0.91007471172082854</v>
      </c>
    </row>
    <row r="19" spans="1:60" x14ac:dyDescent="0.25">
      <c r="H19" t="s">
        <v>245</v>
      </c>
    </row>
    <row r="20" spans="1:60" x14ac:dyDescent="0.25">
      <c r="F20" t="s">
        <v>335</v>
      </c>
      <c r="G20" s="3">
        <v>75.438331153022929</v>
      </c>
      <c r="H20" s="6">
        <v>74.67</v>
      </c>
      <c r="J20" s="8">
        <f>((G20-H20)/H20)</f>
        <v>1.0289690009681633E-2</v>
      </c>
    </row>
    <row r="21" spans="1:60" x14ac:dyDescent="0.25">
      <c r="F21" t="s">
        <v>336</v>
      </c>
      <c r="G21" s="3">
        <v>11.134422964089573</v>
      </c>
      <c r="H21" s="6">
        <v>10.3</v>
      </c>
      <c r="J21" s="8">
        <f t="shared" ref="J21:J23" si="1">((G21-H21)/H21)</f>
        <v>8.1011938261123545E-2</v>
      </c>
    </row>
    <row r="22" spans="1:60" x14ac:dyDescent="0.25">
      <c r="F22" t="s">
        <v>337</v>
      </c>
      <c r="G22" s="3">
        <v>11.011068736693311</v>
      </c>
      <c r="H22" s="6">
        <v>11.3</v>
      </c>
      <c r="J22" s="8">
        <f t="shared" si="1"/>
        <v>-2.5569138345724784E-2</v>
      </c>
    </row>
    <row r="23" spans="1:60" x14ac:dyDescent="0.25">
      <c r="F23" t="s">
        <v>338</v>
      </c>
      <c r="G23" s="3">
        <v>2.6108015552984969</v>
      </c>
      <c r="H23" s="6">
        <v>2.76</v>
      </c>
      <c r="J23" s="8">
        <f t="shared" si="1"/>
        <v>-5.4057407500544531E-2</v>
      </c>
    </row>
    <row r="24" spans="1:60" x14ac:dyDescent="0.25">
      <c r="F24" t="s">
        <v>343</v>
      </c>
      <c r="G24">
        <v>0.99253684462198866</v>
      </c>
      <c r="H24" s="14"/>
      <c r="J24" t="s">
        <v>363</v>
      </c>
      <c r="K24">
        <f>SUM(B17:BH17)</f>
        <v>91.007471172082845</v>
      </c>
    </row>
    <row r="25" spans="1:60" x14ac:dyDescent="0.25">
      <c r="J25" t="s">
        <v>364</v>
      </c>
      <c r="K25" s="3">
        <f>SUM(G20:G23)</f>
        <v>100.19462440910432</v>
      </c>
    </row>
    <row r="26" spans="1:60" ht="16.5" customHeight="1" x14ac:dyDescent="0.25">
      <c r="A26" t="s">
        <v>334</v>
      </c>
      <c r="B26">
        <v>1.4761660596894028</v>
      </c>
      <c r="C26">
        <v>3.7758531505257951</v>
      </c>
      <c r="D26">
        <v>4.134233378330741</v>
      </c>
      <c r="E26">
        <v>1.2147877596349168</v>
      </c>
      <c r="F26">
        <v>1.2488967670797324</v>
      </c>
      <c r="G26">
        <v>0.16058491741064712</v>
      </c>
      <c r="H26">
        <v>3.4054560300137829E-2</v>
      </c>
      <c r="I26">
        <v>4.3176083199517006</v>
      </c>
      <c r="J26">
        <v>2.9506725551557653</v>
      </c>
      <c r="K26">
        <v>0.18267204659735117</v>
      </c>
      <c r="L26">
        <v>0.79668703819142672</v>
      </c>
      <c r="M26">
        <v>0.57768169082694032</v>
      </c>
      <c r="N26">
        <v>4.1009509708481513</v>
      </c>
      <c r="O26">
        <v>17.814536401078708</v>
      </c>
      <c r="P26">
        <v>1.8818811989684614</v>
      </c>
      <c r="Q26">
        <v>18.37448154837654</v>
      </c>
      <c r="R26">
        <v>5.9199633043972355</v>
      </c>
      <c r="S26">
        <v>5.4999072693641908</v>
      </c>
      <c r="T26">
        <v>9.2522096439815265</v>
      </c>
      <c r="U26">
        <v>2.8845397900226916E-2</v>
      </c>
      <c r="V26">
        <v>0</v>
      </c>
      <c r="W26">
        <v>0</v>
      </c>
      <c r="X26">
        <v>0.33285613257477209</v>
      </c>
      <c r="Y26">
        <v>2.8097919607810766</v>
      </c>
      <c r="Z26">
        <v>0.14625457598938693</v>
      </c>
      <c r="AA26">
        <v>0.84406718833428551</v>
      </c>
      <c r="AB26">
        <v>7.8965361945979667E-2</v>
      </c>
      <c r="AC26">
        <v>2.0443660848917355</v>
      </c>
      <c r="AD26">
        <v>0.30974493677929832</v>
      </c>
      <c r="AE26">
        <v>0.7480236735043081</v>
      </c>
    </row>
    <row r="27" spans="1:60" x14ac:dyDescent="0.25">
      <c r="B27">
        <f>B26/100</f>
        <v>1.4761660596894028E-2</v>
      </c>
      <c r="C27">
        <f>SUM($B$26:C26)/100</f>
        <v>5.2520192102151982E-2</v>
      </c>
      <c r="D27">
        <f>SUM($B$26:D26)/100</f>
        <v>9.3862525885459402E-2</v>
      </c>
      <c r="E27">
        <f>SUM($B$26:E26)/100</f>
        <v>0.10601040348180855</v>
      </c>
      <c r="F27">
        <f>SUM($B$26:F26)/100</f>
        <v>0.11849937115260588</v>
      </c>
      <c r="G27">
        <f>SUM($B$26:G26)/100</f>
        <v>0.12010522032671235</v>
      </c>
      <c r="H27">
        <f>SUM($B$26:H26)/100</f>
        <v>0.12044576592971373</v>
      </c>
      <c r="I27">
        <f>SUM($B$26:I26)/100</f>
        <v>0.16362184912923072</v>
      </c>
      <c r="J27">
        <f>SUM($B$26:J26)/100</f>
        <v>0.1931285746807884</v>
      </c>
      <c r="K27">
        <f>SUM($B$26:K26)/100</f>
        <v>0.19495529514676188</v>
      </c>
      <c r="L27">
        <f>SUM($B$26:L26)/100</f>
        <v>0.20292216552867615</v>
      </c>
      <c r="M27">
        <f>SUM($B$26:M26)/100</f>
        <v>0.20869898243694554</v>
      </c>
      <c r="N27">
        <f>SUM($B$26:N26)/100</f>
        <v>0.24970849214542704</v>
      </c>
      <c r="O27">
        <f>SUM($B$26:O26)/100</f>
        <v>0.42785385615621407</v>
      </c>
      <c r="P27">
        <f>SUM($B$26:P26)/100</f>
        <v>0.44667266814589873</v>
      </c>
      <c r="Q27">
        <f>SUM($B$26:Q26)/100</f>
        <v>0.63041748362966421</v>
      </c>
      <c r="R27">
        <f>SUM($B$26:R26)/100</f>
        <v>0.68961711667363657</v>
      </c>
      <c r="S27">
        <f>SUM($B$26:S26)/100</f>
        <v>0.74461618936727847</v>
      </c>
      <c r="T27">
        <f>SUM($B$26:T26)/100</f>
        <v>0.83713828580709371</v>
      </c>
      <c r="U27">
        <f>SUM($B$26:U26)/100</f>
        <v>0.83742673978609605</v>
      </c>
      <c r="V27">
        <f>SUM($B$26:V26)/100</f>
        <v>0.83742673978609605</v>
      </c>
      <c r="W27">
        <f>SUM($B$26:W26)/100</f>
        <v>0.83742673978609605</v>
      </c>
      <c r="X27">
        <f>SUM($B$26:X26)/100</f>
        <v>0.84075530111184382</v>
      </c>
      <c r="Y27">
        <f>SUM($B$26:Y26)/100</f>
        <v>0.86885322071965443</v>
      </c>
      <c r="Z27">
        <f>SUM($B$26:Z26)/100</f>
        <v>0.87031576647954834</v>
      </c>
      <c r="AA27">
        <f>SUM($B$26:AA26)/100</f>
        <v>0.87875643836289119</v>
      </c>
      <c r="AB27">
        <f>SUM($B$26:AB26)/100</f>
        <v>0.8795460919823509</v>
      </c>
      <c r="AC27">
        <f>SUM($B$26:AC26)/100</f>
        <v>0.89998975283126825</v>
      </c>
      <c r="AD27">
        <f>SUM($B$26:AD26)/100</f>
        <v>0.90308720219906125</v>
      </c>
      <c r="AE27">
        <f>SUM($B$26:AE26)/100</f>
        <v>0.9105674389341043</v>
      </c>
    </row>
    <row r="28" spans="1:60" x14ac:dyDescent="0.25">
      <c r="H28" t="s">
        <v>245</v>
      </c>
    </row>
    <row r="29" spans="1:60" x14ac:dyDescent="0.25">
      <c r="F29" t="s">
        <v>335</v>
      </c>
      <c r="G29">
        <v>85.038446205160028</v>
      </c>
      <c r="H29" s="6">
        <v>86.2</v>
      </c>
      <c r="J29" s="8">
        <f>((G29-H29)/H29)</f>
        <v>-1.3475102028305971E-2</v>
      </c>
    </row>
    <row r="30" spans="1:60" x14ac:dyDescent="0.25">
      <c r="F30" t="s">
        <v>336</v>
      </c>
      <c r="G30">
        <v>13.86340187260765</v>
      </c>
      <c r="H30" s="6">
        <v>13</v>
      </c>
      <c r="J30" s="8">
        <f t="shared" ref="J30:J32" si="2">((G30-H30)/H30)</f>
        <v>6.641552866212691E-2</v>
      </c>
    </row>
    <row r="31" spans="1:60" x14ac:dyDescent="0.25">
      <c r="F31" t="s">
        <v>337</v>
      </c>
      <c r="G31">
        <v>0.86666680399354856</v>
      </c>
      <c r="H31" s="6">
        <v>0.7</v>
      </c>
      <c r="J31" s="8">
        <f t="shared" si="2"/>
        <v>0.23809543427649801</v>
      </c>
    </row>
    <row r="32" spans="1:60" x14ac:dyDescent="0.25">
      <c r="F32" t="s">
        <v>338</v>
      </c>
      <c r="G32">
        <v>8.4467561188180579E-2</v>
      </c>
      <c r="H32" s="6">
        <v>0.1</v>
      </c>
      <c r="J32" s="8">
        <f t="shared" si="2"/>
        <v>-0.15532438811819427</v>
      </c>
    </row>
    <row r="33" spans="5:11" x14ac:dyDescent="0.25">
      <c r="F33" t="s">
        <v>343</v>
      </c>
      <c r="G33">
        <v>0.89010887894346691</v>
      </c>
    </row>
    <row r="34" spans="5:11" x14ac:dyDescent="0.25">
      <c r="I34">
        <f>Upgaded!$G$24</f>
        <v>90</v>
      </c>
      <c r="J34" t="s">
        <v>363</v>
      </c>
      <c r="K34">
        <f>SUM(26:26)</f>
        <v>91.056743893410427</v>
      </c>
    </row>
    <row r="35" spans="5:11" x14ac:dyDescent="0.25">
      <c r="J35" t="s">
        <v>364</v>
      </c>
      <c r="K35">
        <f>SUM(G31:G33)</f>
        <v>1.841243244125196</v>
      </c>
    </row>
    <row r="39" spans="5:11" x14ac:dyDescent="0.25">
      <c r="E39" s="16"/>
      <c r="F39" s="16"/>
    </row>
    <row r="40" spans="5:11" x14ac:dyDescent="0.25">
      <c r="E40" s="16"/>
      <c r="F40" s="16"/>
    </row>
    <row r="41" spans="5:11" x14ac:dyDescent="0.25">
      <c r="E41" s="16"/>
      <c r="F41" s="16"/>
    </row>
    <row r="42" spans="5:11" x14ac:dyDescent="0.25">
      <c r="E42" s="16"/>
      <c r="F42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89B38-DA67-4F64-8C28-2079EBBDD124}">
  <dimension ref="A1:BG133"/>
  <sheetViews>
    <sheetView topLeftCell="F1" zoomScaleNormal="100" workbookViewId="0">
      <selection activeCell="AP6" sqref="AM2:AP6"/>
    </sheetView>
  </sheetViews>
  <sheetFormatPr defaultRowHeight="15" x14ac:dyDescent="0.25"/>
  <cols>
    <col min="1" max="1" width="20.42578125" bestFit="1" customWidth="1"/>
    <col min="4" max="4" width="12.5703125" bestFit="1" customWidth="1"/>
    <col min="8" max="8" width="48.5703125" bestFit="1" customWidth="1"/>
    <col min="9" max="10" width="9.5703125" bestFit="1" customWidth="1"/>
    <col min="11" max="11" width="12.7109375" bestFit="1" customWidth="1"/>
    <col min="12" max="12" width="23.7109375" bestFit="1" customWidth="1"/>
    <col min="13" max="13" width="14.140625" bestFit="1" customWidth="1"/>
    <col min="15" max="15" width="29" bestFit="1" customWidth="1"/>
    <col min="16" max="16" width="22.28515625" bestFit="1" customWidth="1"/>
    <col min="17" max="17" width="10.5703125" bestFit="1" customWidth="1"/>
    <col min="18" max="18" width="12.7109375" bestFit="1" customWidth="1"/>
    <col min="19" max="19" width="10.5703125" bestFit="1" customWidth="1"/>
    <col min="20" max="20" width="23.5703125" bestFit="1" customWidth="1"/>
    <col min="21" max="21" width="14.140625" bestFit="1" customWidth="1"/>
    <col min="22" max="22" width="23.7109375" bestFit="1" customWidth="1"/>
    <col min="23" max="23" width="14.28515625" bestFit="1" customWidth="1"/>
    <col min="24" max="24" width="10.5703125" bestFit="1" customWidth="1"/>
    <col min="25" max="25" width="16" customWidth="1"/>
    <col min="26" max="26" width="21.7109375" customWidth="1"/>
    <col min="27" max="27" width="9.42578125" customWidth="1"/>
    <col min="28" max="28" width="15.7109375" bestFit="1" customWidth="1"/>
    <col min="29" max="29" width="5.7109375" customWidth="1"/>
    <col min="30" max="32" width="5.7109375" bestFit="1" customWidth="1"/>
    <col min="33" max="35" width="11.7109375" bestFit="1" customWidth="1"/>
    <col min="38" max="41" width="5.7109375" customWidth="1"/>
    <col min="42" max="42" width="11.7109375" customWidth="1"/>
    <col min="46" max="46" width="16.28515625" bestFit="1" customWidth="1"/>
    <col min="47" max="47" width="22.140625" bestFit="1" customWidth="1"/>
    <col min="48" max="50" width="11" customWidth="1"/>
    <col min="56" max="56" width="16" customWidth="1"/>
    <col min="57" max="57" width="21.7109375" customWidth="1"/>
    <col min="58" max="58" width="9.42578125" customWidth="1"/>
  </cols>
  <sheetData>
    <row r="1" spans="1:59" ht="15.75" thickBot="1" x14ac:dyDescent="0.3">
      <c r="A1" t="s">
        <v>356</v>
      </c>
      <c r="L1" t="s">
        <v>355</v>
      </c>
      <c r="M1" t="s">
        <v>354</v>
      </c>
      <c r="N1" t="s">
        <v>353</v>
      </c>
      <c r="O1" t="s">
        <v>350</v>
      </c>
      <c r="P1" t="s">
        <v>351</v>
      </c>
      <c r="Q1" t="s">
        <v>352</v>
      </c>
      <c r="T1" t="s">
        <v>355</v>
      </c>
      <c r="U1" t="s">
        <v>354</v>
      </c>
      <c r="V1" t="s">
        <v>353</v>
      </c>
      <c r="W1" t="s">
        <v>350</v>
      </c>
      <c r="X1" t="s">
        <v>351</v>
      </c>
      <c r="Y1" t="s">
        <v>352</v>
      </c>
      <c r="Z1" t="s">
        <v>245</v>
      </c>
      <c r="AE1" s="41" t="s">
        <v>368</v>
      </c>
      <c r="AF1" s="42" t="s">
        <v>353</v>
      </c>
      <c r="AG1" s="42" t="s">
        <v>350</v>
      </c>
      <c r="AH1" s="42" t="s">
        <v>351</v>
      </c>
      <c r="AI1" s="42" t="s">
        <v>352</v>
      </c>
      <c r="AJ1" s="43" t="s">
        <v>383</v>
      </c>
      <c r="AL1" s="41" t="s">
        <v>368</v>
      </c>
      <c r="AM1" s="50" t="s">
        <v>353</v>
      </c>
      <c r="AN1" s="50" t="s">
        <v>350</v>
      </c>
      <c r="AO1" s="50" t="s">
        <v>351</v>
      </c>
      <c r="AP1" s="50" t="s">
        <v>352</v>
      </c>
      <c r="AQ1" s="51" t="s">
        <v>383</v>
      </c>
    </row>
    <row r="2" spans="1:59" ht="15.75" thickTop="1" x14ac:dyDescent="0.25">
      <c r="L2" s="9" t="s">
        <v>347</v>
      </c>
      <c r="M2" t="s">
        <v>335</v>
      </c>
      <c r="N2" s="10">
        <f>SQP!J5</f>
        <v>-3.4021299004638683E-2</v>
      </c>
      <c r="O2" s="10">
        <f>Firefly!J5</f>
        <v>-2.5158190820384486E-2</v>
      </c>
      <c r="P2" s="11">
        <f>LEASTSQUARES!J5</f>
        <v>-3.5716363241158663E-2</v>
      </c>
      <c r="Q2" s="11">
        <f>PSO!J5</f>
        <v>-4.122347020011731E-2</v>
      </c>
      <c r="T2" s="9" t="s">
        <v>347</v>
      </c>
      <c r="U2" t="s">
        <v>335</v>
      </c>
      <c r="V2" s="3">
        <f>SQP!G5</f>
        <v>52.356045593948586</v>
      </c>
      <c r="W2" s="3">
        <f>Firefly!G5</f>
        <v>52.836426057535164</v>
      </c>
      <c r="X2" s="3">
        <f>LEASTSQUARES!G5</f>
        <v>52.264173112329203</v>
      </c>
      <c r="Y2" s="3">
        <f>PSO!G5</f>
        <v>51.965687915153644</v>
      </c>
      <c r="Z2">
        <v>54.2</v>
      </c>
      <c r="AE2" s="44" t="s">
        <v>375</v>
      </c>
      <c r="AF2" s="3">
        <v>20.826202580477755</v>
      </c>
      <c r="AG2" s="3">
        <v>41.434480121246814</v>
      </c>
      <c r="AH2" s="3">
        <v>20.787842641995496</v>
      </c>
      <c r="AI2" s="3">
        <v>20.869898243694553</v>
      </c>
      <c r="AJ2" s="45">
        <v>15</v>
      </c>
      <c r="AL2" s="44" t="s">
        <v>375</v>
      </c>
      <c r="AM2" s="3">
        <v>5.6620554791097977</v>
      </c>
      <c r="AN2" s="3">
        <v>13.01</v>
      </c>
      <c r="AO2" s="3">
        <v>5.3646663796198988</v>
      </c>
      <c r="AP2" s="3">
        <v>5.6238020113390945</v>
      </c>
      <c r="AQ2" s="52">
        <v>5.2</v>
      </c>
    </row>
    <row r="3" spans="1:59" x14ac:dyDescent="0.25">
      <c r="L3" s="9"/>
      <c r="M3" t="s">
        <v>336</v>
      </c>
      <c r="N3" s="10">
        <f>SQP!J6</f>
        <v>1.7712806114998089E-2</v>
      </c>
      <c r="O3" s="10">
        <f>Firefly!J6</f>
        <v>1.4303491519377848E-2</v>
      </c>
      <c r="P3" s="11">
        <f>LEASTSQUARES!J6</f>
        <v>3.1412847344064543E-3</v>
      </c>
      <c r="Q3" s="11">
        <f>PSO!J6</f>
        <v>2.6984869660514686E-2</v>
      </c>
      <c r="T3" s="9"/>
      <c r="U3" t="s">
        <v>336</v>
      </c>
      <c r="V3" s="3">
        <f>SQP!G6</f>
        <v>7.4293034846394859</v>
      </c>
      <c r="W3" s="3">
        <f>Firefly!G6</f>
        <v>7.4044154880914581</v>
      </c>
      <c r="X3" s="3">
        <f>LEASTSQUARES!G6</f>
        <v>7.3229313785611669</v>
      </c>
      <c r="Y3" s="3">
        <f>PSO!G6</f>
        <v>7.496989548521757</v>
      </c>
      <c r="Z3">
        <v>7.3</v>
      </c>
      <c r="AE3" s="46" t="s">
        <v>381</v>
      </c>
      <c r="AF3" s="3">
        <v>23.826467832125459</v>
      </c>
      <c r="AG3" s="3">
        <v>6.0050039774467052</v>
      </c>
      <c r="AH3" s="3">
        <v>23.850185560217945</v>
      </c>
      <c r="AI3" s="3">
        <v>23.797368570895319</v>
      </c>
      <c r="AJ3" s="47">
        <f>34-AJ2</f>
        <v>19</v>
      </c>
      <c r="AL3" s="44" t="s">
        <v>381</v>
      </c>
      <c r="AM3" s="3">
        <v>9.49488189766892</v>
      </c>
      <c r="AN3" s="3">
        <v>19.12</v>
      </c>
      <c r="AO3" s="3">
        <v>10.524794518161105</v>
      </c>
      <c r="AP3" s="3">
        <v>10.094708511093742</v>
      </c>
      <c r="AQ3" s="53">
        <f>15-5.2</f>
        <v>9.8000000000000007</v>
      </c>
    </row>
    <row r="4" spans="1:59" x14ac:dyDescent="0.25">
      <c r="L4" s="9"/>
      <c r="M4" t="s">
        <v>337</v>
      </c>
      <c r="N4" s="10">
        <f>SQP!J7</f>
        <v>7.7341567552144067E-2</v>
      </c>
      <c r="O4" s="10">
        <f>Firefly!J7</f>
        <v>7.2924104794723901E-2</v>
      </c>
      <c r="P4" s="11">
        <f>LEASTSQUARES!J7</f>
        <v>9.1147204486770356E-2</v>
      </c>
      <c r="Q4" s="11">
        <f>PSO!J7</f>
        <v>8.8376645770971346E-2</v>
      </c>
      <c r="T4" s="9"/>
      <c r="U4" t="s">
        <v>337</v>
      </c>
      <c r="V4" s="3">
        <f>SQP!G7</f>
        <v>36.84508161028333</v>
      </c>
      <c r="W4" s="3">
        <f>Firefly!G7</f>
        <v>36.694004383979561</v>
      </c>
      <c r="X4" s="3">
        <f>LEASTSQUARES!G7</f>
        <v>37.317234393447549</v>
      </c>
      <c r="Y4" s="3">
        <f>PSO!G7</f>
        <v>37.222481285367223</v>
      </c>
      <c r="Z4">
        <v>34.200000000000003</v>
      </c>
      <c r="AE4" s="44" t="s">
        <v>366</v>
      </c>
      <c r="AF4" s="3">
        <v>39.231649412506471</v>
      </c>
      <c r="AG4" s="3">
        <v>13.185698192732346</v>
      </c>
      <c r="AH4" s="3">
        <v>39.161097456975334</v>
      </c>
      <c r="AI4" s="3">
        <v>39.046561766119503</v>
      </c>
      <c r="AJ4" s="45">
        <f>80-34</f>
        <v>46</v>
      </c>
      <c r="AL4" s="44" t="s">
        <v>366</v>
      </c>
      <c r="AM4" s="3">
        <v>40.842714686099157</v>
      </c>
      <c r="AN4" s="3">
        <v>22.3</v>
      </c>
      <c r="AO4" s="3">
        <v>41.163320188326281</v>
      </c>
      <c r="AP4" s="3">
        <v>40.22051039060203</v>
      </c>
      <c r="AQ4" s="54">
        <f>57.3-15</f>
        <v>42.3</v>
      </c>
    </row>
    <row r="5" spans="1:59" x14ac:dyDescent="0.25">
      <c r="L5" s="9"/>
      <c r="M5" t="s">
        <v>338</v>
      </c>
      <c r="N5" s="10">
        <f>SQP!J8</f>
        <v>-9.7752439385974471E-2</v>
      </c>
      <c r="O5" s="10">
        <f>Firefly!J8</f>
        <v>-0.18212857389426892</v>
      </c>
      <c r="P5" s="11">
        <f>LEASTSQUARES!J8</f>
        <v>-0.17687247169360851</v>
      </c>
      <c r="Q5" s="11">
        <f>PSO!J8</f>
        <v>-0.1101321446316339</v>
      </c>
      <c r="T5" s="9"/>
      <c r="U5" t="s">
        <v>338</v>
      </c>
      <c r="V5" s="3">
        <f>SQP!G8</f>
        <v>3.248091218210492</v>
      </c>
      <c r="W5" s="3">
        <f>Firefly!G8</f>
        <v>2.9443371339806319</v>
      </c>
      <c r="X5" s="3">
        <f>LEASTSQUARES!G8</f>
        <v>2.9632591019030095</v>
      </c>
      <c r="Y5" s="3">
        <f>PSO!G8</f>
        <v>3.2035242793261181</v>
      </c>
      <c r="Z5">
        <v>3.6</v>
      </c>
      <c r="AB5" s="40" t="s">
        <v>384</v>
      </c>
      <c r="AC5" s="40"/>
      <c r="AD5" s="40"/>
      <c r="AE5" s="46" t="s">
        <v>367</v>
      </c>
      <c r="AF5" s="57">
        <v>3.1158234379925176</v>
      </c>
      <c r="AG5" s="57">
        <v>17.363954914943427</v>
      </c>
      <c r="AH5" s="3">
        <v>3.1366006547285394</v>
      </c>
      <c r="AI5" s="3">
        <v>3.3177480672454607</v>
      </c>
      <c r="AJ5" s="47">
        <f>88-80</f>
        <v>8</v>
      </c>
      <c r="AK5" s="55" t="s">
        <v>348</v>
      </c>
      <c r="AL5" s="44" t="s">
        <v>367</v>
      </c>
      <c r="AM5" s="58">
        <v>22.790650215304836</v>
      </c>
      <c r="AN5" s="58">
        <v>24.05</v>
      </c>
      <c r="AO5" s="58">
        <v>21.707166002449227</v>
      </c>
      <c r="AP5" s="58">
        <v>22.12709411669239</v>
      </c>
      <c r="AQ5" s="53">
        <f>77-57.3</f>
        <v>19.700000000000003</v>
      </c>
      <c r="AS5" s="60" t="s">
        <v>385</v>
      </c>
      <c r="AT5" s="60"/>
      <c r="AU5" s="60"/>
      <c r="AV5" s="60"/>
      <c r="AY5" s="60" t="s">
        <v>348</v>
      </c>
      <c r="AZ5" s="60"/>
      <c r="BA5" s="60"/>
      <c r="BB5" s="60"/>
    </row>
    <row r="6" spans="1:59" x14ac:dyDescent="0.25">
      <c r="L6" s="9"/>
      <c r="M6" t="s">
        <v>339</v>
      </c>
      <c r="N6" s="10">
        <f>SQP!J9</f>
        <v>0.10441930330858117</v>
      </c>
      <c r="O6" s="10">
        <f>Firefly!J9</f>
        <v>0.13415194902087021</v>
      </c>
      <c r="P6" s="11">
        <f>LEASTSQUARES!J9</f>
        <v>0.13157722781954859</v>
      </c>
      <c r="Q6" s="11">
        <f>PSO!J9</f>
        <v>0.11117566532866888</v>
      </c>
      <c r="T6" s="9"/>
      <c r="U6" t="s">
        <v>339</v>
      </c>
      <c r="V6" s="3">
        <f>SQP!G9</f>
        <v>17.416692413176325</v>
      </c>
      <c r="W6" s="3">
        <f>Firefly!G9</f>
        <v>17.885576236059123</v>
      </c>
      <c r="X6" s="3">
        <f>LEASTSQUARES!G9</f>
        <v>17.844972882714281</v>
      </c>
      <c r="Y6" s="3">
        <f>PSO!G9</f>
        <v>17.523240242233108</v>
      </c>
      <c r="Z6">
        <v>15.77</v>
      </c>
      <c r="AE6" s="48" t="s">
        <v>369</v>
      </c>
      <c r="AF6" s="3">
        <v>2.9998567368978257</v>
      </c>
      <c r="AG6" s="3">
        <v>6.1305938654699901</v>
      </c>
      <c r="AH6" s="3">
        <v>3.0400908841797047</v>
      </c>
      <c r="AI6" s="3">
        <v>2.967398635171989</v>
      </c>
      <c r="AJ6" s="49">
        <f>90-88</f>
        <v>2</v>
      </c>
      <c r="AL6" s="48" t="s">
        <v>369</v>
      </c>
      <c r="AM6" s="3">
        <v>11.20969772181725</v>
      </c>
      <c r="AN6" s="3">
        <v>21.52</v>
      </c>
      <c r="AO6" s="3">
        <v>12.200871847785322</v>
      </c>
      <c r="AP6" s="3">
        <v>12.941356142355588</v>
      </c>
      <c r="AQ6" s="54">
        <f>90-77</f>
        <v>13</v>
      </c>
    </row>
    <row r="7" spans="1:59" ht="15.75" thickBot="1" x14ac:dyDescent="0.3">
      <c r="L7" s="9"/>
      <c r="M7" t="s">
        <v>340</v>
      </c>
      <c r="N7" s="10">
        <f>SQP!J10</f>
        <v>5.1295614946713176E-2</v>
      </c>
      <c r="O7" s="10">
        <f>Firefly!J10</f>
        <v>4.5102833294685181E-2</v>
      </c>
      <c r="P7" s="11">
        <f>LEASTSQUARES!J10</f>
        <v>4.1156516921049963E-2</v>
      </c>
      <c r="Q7" s="11">
        <f>PSO!J10</f>
        <v>5.2898441163394247E-2</v>
      </c>
      <c r="T7" s="9"/>
      <c r="U7" t="s">
        <v>340</v>
      </c>
      <c r="V7" s="3">
        <f>SQP!G10</f>
        <v>42.661576054537619</v>
      </c>
      <c r="W7" s="3">
        <f>Firefly!G10</f>
        <v>42.410272975098323</v>
      </c>
      <c r="X7" s="3">
        <f>LEASTSQUARES!G10</f>
        <v>42.250131456656206</v>
      </c>
      <c r="Y7" s="3">
        <f>PSO!G10</f>
        <v>42.726618742410537</v>
      </c>
      <c r="Z7">
        <v>40.58</v>
      </c>
      <c r="AB7" s="23" t="s">
        <v>380</v>
      </c>
      <c r="AC7" s="24" t="s">
        <v>353</v>
      </c>
      <c r="AD7" s="24" t="s">
        <v>350</v>
      </c>
      <c r="AE7" s="24" t="s">
        <v>351</v>
      </c>
      <c r="AF7" s="24" t="s">
        <v>352</v>
      </c>
      <c r="AG7" s="25" t="s">
        <v>379</v>
      </c>
      <c r="AK7" s="23" t="s">
        <v>380</v>
      </c>
      <c r="AL7" s="24" t="s">
        <v>353</v>
      </c>
      <c r="AM7" s="24" t="s">
        <v>350</v>
      </c>
      <c r="AN7" s="24" t="s">
        <v>351</v>
      </c>
      <c r="AO7" s="24" t="s">
        <v>352</v>
      </c>
      <c r="AP7" s="25" t="s">
        <v>379</v>
      </c>
      <c r="AS7" s="24" t="s">
        <v>353</v>
      </c>
      <c r="AT7" s="24" t="s">
        <v>350</v>
      </c>
      <c r="AU7" s="24" t="s">
        <v>351</v>
      </c>
      <c r="AV7" s="24" t="s">
        <v>352</v>
      </c>
      <c r="AY7" s="37" t="s">
        <v>353</v>
      </c>
      <c r="AZ7" s="37" t="s">
        <v>350</v>
      </c>
      <c r="BA7" s="37" t="s">
        <v>351</v>
      </c>
      <c r="BB7" s="38" t="s">
        <v>352</v>
      </c>
    </row>
    <row r="8" spans="1:59" ht="15.75" thickTop="1" x14ac:dyDescent="0.25">
      <c r="L8" s="9"/>
      <c r="M8" t="s">
        <v>341</v>
      </c>
      <c r="N8" s="10">
        <f>SQP!J11</f>
        <v>2.9993977116686384E-2</v>
      </c>
      <c r="O8" s="10">
        <f>Firefly!J11</f>
        <v>2.3360265992000744E-2</v>
      </c>
      <c r="P8" s="11">
        <f>LEASTSQUARES!J11</f>
        <v>3.1135029695728674E-2</v>
      </c>
      <c r="Q8" s="11">
        <f>PSO!J11</f>
        <v>3.0916958699798047E-2</v>
      </c>
      <c r="T8" s="9"/>
      <c r="U8" t="s">
        <v>341</v>
      </c>
      <c r="V8" s="3">
        <f>SQP!G11</f>
        <v>13.451721341143925</v>
      </c>
      <c r="W8" s="3">
        <f>Firefly!G11</f>
        <v>13.36508507385553</v>
      </c>
      <c r="X8" s="3">
        <f>LEASTSQUARES!G11</f>
        <v>13.466623487826217</v>
      </c>
      <c r="Y8" s="3">
        <f>PSO!G11</f>
        <v>13.463775480619363</v>
      </c>
      <c r="Z8">
        <v>13.06</v>
      </c>
      <c r="AB8" s="34">
        <v>100</v>
      </c>
      <c r="AC8" s="27">
        <v>5.299891733364178</v>
      </c>
      <c r="AD8" s="27">
        <v>6.5935398636211939</v>
      </c>
      <c r="AE8" s="27">
        <v>5.3281391965387863</v>
      </c>
      <c r="AF8" s="27">
        <v>5.2520192102151979</v>
      </c>
      <c r="AG8" s="28">
        <v>5.3</v>
      </c>
      <c r="AK8" s="26">
        <v>100</v>
      </c>
      <c r="AL8" s="27">
        <v>0.76031146796123061</v>
      </c>
      <c r="AM8" s="27">
        <v>5.3701242454582605</v>
      </c>
      <c r="AN8" s="27">
        <v>0.73191664921633026</v>
      </c>
      <c r="AO8" s="27">
        <v>0.73362558591989657</v>
      </c>
      <c r="AP8" s="28">
        <v>0.76</v>
      </c>
      <c r="AS8" s="16">
        <f>ABS('General Results'!$AC8-'General Results'!$AG8)/'General Results'!$AG8</f>
        <v>2.0427667136200591E-5</v>
      </c>
      <c r="AT8" s="16">
        <f>ABS('General Results'!$AD8-'General Results'!$AG8)/'General Results'!$AG8</f>
        <v>0.24406412521154608</v>
      </c>
      <c r="AU8" s="16">
        <f>ABS('General Results'!AE8-'General Results'!$AG8)/'General Results'!$AG8</f>
        <v>5.3092823658087724E-3</v>
      </c>
      <c r="AV8" s="16">
        <f>ABS('General Results'!AF8-'General Results'!$AG8)/'General Results'!$AG8</f>
        <v>9.0529792046796075E-3</v>
      </c>
      <c r="AY8" s="16">
        <f>ABS('General Results'!AL8-'General Results'!$AP8)/'General Results'!$AP8</f>
        <v>4.098262647771116E-4</v>
      </c>
      <c r="AZ8" s="16">
        <f>ABS('General Results'!AM8-'General Results'!$AP8)/'General Results'!$AP8</f>
        <v>6.065952954550343</v>
      </c>
      <c r="BA8" s="16">
        <f>ABS('General Results'!AN8-'General Results'!$AP8)/'General Results'!$AP8</f>
        <v>3.6951777346933876E-2</v>
      </c>
      <c r="BB8" s="16">
        <f>ABS('General Results'!AO8-'General Results'!$AP8)/'General Results'!$AP8</f>
        <v>3.4703176421188732E-2</v>
      </c>
    </row>
    <row r="9" spans="1:59" x14ac:dyDescent="0.25">
      <c r="L9" s="9"/>
      <c r="M9" t="s">
        <v>342</v>
      </c>
      <c r="N9" s="10">
        <f>SQP!J12</f>
        <v>5.4582079328371648E-2</v>
      </c>
      <c r="O9" s="10">
        <f>Firefly!J12</f>
        <v>4.9365167927770175E-2</v>
      </c>
      <c r="P9" s="11">
        <f>LEASTSQUARES!J12</f>
        <v>5.3317616446345639E-2</v>
      </c>
      <c r="Q9" s="11">
        <f>PSO!J12</f>
        <v>4.7265559152867953E-2</v>
      </c>
      <c r="T9" s="9"/>
      <c r="U9" t="s">
        <v>342</v>
      </c>
      <c r="V9" s="3">
        <f>SQP!G12</f>
        <v>26.47001019114213</v>
      </c>
      <c r="W9" s="3">
        <f>Firefly!G12</f>
        <v>26.339065714987033</v>
      </c>
      <c r="X9" s="3">
        <f>LEASTSQUARES!G12</f>
        <v>26.438272172803277</v>
      </c>
      <c r="Y9" s="3">
        <f>PSO!G12</f>
        <v>26.286365534736987</v>
      </c>
      <c r="Z9">
        <v>25.1</v>
      </c>
      <c r="AB9" s="35">
        <v>150</v>
      </c>
      <c r="AC9" s="30">
        <v>11.99993294327013</v>
      </c>
      <c r="AD9" s="30">
        <v>19.320478459626841</v>
      </c>
      <c r="AE9" s="30">
        <v>11.985965428234589</v>
      </c>
      <c r="AF9" s="30">
        <v>12.010522032671235</v>
      </c>
      <c r="AG9" s="31">
        <v>12</v>
      </c>
      <c r="AH9" s="3"/>
      <c r="AK9" s="29">
        <v>150</v>
      </c>
      <c r="AL9" s="30">
        <v>2.4399692915277829</v>
      </c>
      <c r="AM9" s="30">
        <v>19.749236977396603</v>
      </c>
      <c r="AN9" s="30">
        <v>2.585239394939753</v>
      </c>
      <c r="AO9" s="30">
        <v>2.4898323535168192</v>
      </c>
      <c r="AP9" s="31">
        <v>2.44</v>
      </c>
      <c r="AS9" s="16">
        <f>ABS('General Results'!$AC9-'General Results'!$AG9)/'General Results'!$AG9</f>
        <v>5.5880608225145068E-6</v>
      </c>
      <c r="AT9" s="16">
        <f>ABS('General Results'!$AD9-'General Results'!$AG9)/'General Results'!$AG9</f>
        <v>0.61003987163557005</v>
      </c>
      <c r="AU9" s="16">
        <f>ABS('General Results'!$AE9-'General Results'!$AG9)/'General Results'!$AG9</f>
        <v>1.1695476471175563E-3</v>
      </c>
      <c r="AV9" s="16">
        <f>ABS('General Results'!AF9-'General Results'!$AG9)/'General Results'!$AG9</f>
        <v>8.7683605593621061E-4</v>
      </c>
      <c r="AY9" s="16">
        <f>ABS('General Results'!AL9-'General Results'!$AP9)/'General Results'!$AP9</f>
        <v>1.2585439433233266E-5</v>
      </c>
      <c r="AZ9" s="16">
        <f>ABS('General Results'!AM9-'General Results'!$AP9)/'General Results'!$AP9</f>
        <v>7.0939495809002464</v>
      </c>
      <c r="BA9" s="16">
        <f>ABS('General Results'!AN9-'General Results'!$AP9)/'General Results'!$AP9</f>
        <v>5.9524342188423368E-2</v>
      </c>
      <c r="BB9" s="16">
        <f>ABS('General Results'!AO9-'General Results'!$AP9)/'General Results'!$AP9</f>
        <v>2.0423095703614447E-2</v>
      </c>
      <c r="BG9" s="16"/>
    </row>
    <row r="10" spans="1:59" x14ac:dyDescent="0.25">
      <c r="L10" s="9"/>
      <c r="N10" s="10"/>
      <c r="O10" s="10"/>
      <c r="P10" s="10"/>
      <c r="Q10" s="10"/>
      <c r="T10" s="9"/>
      <c r="U10" t="s">
        <v>343</v>
      </c>
      <c r="V10" s="3">
        <f>SQP!G13</f>
        <v>1.2345823310575603</v>
      </c>
      <c r="W10" s="3">
        <f>Firefly!G13</f>
        <v>1.2226896937366447</v>
      </c>
      <c r="X10" s="3">
        <f>LEASTSQUARES!G13</f>
        <v>1.2283737472869629</v>
      </c>
      <c r="Y10" s="3">
        <f>PSO!G13</f>
        <v>1.2143003493789266</v>
      </c>
      <c r="Z10" s="3"/>
      <c r="AB10" s="36">
        <v>200</v>
      </c>
      <c r="AC10" s="32">
        <v>20.826202580477755</v>
      </c>
      <c r="AD10" s="32">
        <v>41.434480121246814</v>
      </c>
      <c r="AE10" s="32">
        <v>20.787842641995496</v>
      </c>
      <c r="AF10" s="32">
        <v>20.869898243694553</v>
      </c>
      <c r="AG10" s="33">
        <v>16</v>
      </c>
      <c r="AK10" s="26">
        <v>200</v>
      </c>
      <c r="AL10" s="32">
        <v>5.99998637852035</v>
      </c>
      <c r="AM10" s="32">
        <v>28.533197434023002</v>
      </c>
      <c r="AN10" s="32">
        <v>5.914715049960539</v>
      </c>
      <c r="AO10" s="32">
        <v>6.053533060201751</v>
      </c>
      <c r="AP10" s="33">
        <v>6</v>
      </c>
      <c r="AS10" s="16">
        <f>ABS('General Results'!$AC10-'General Results'!$AG10)/'General Results'!$AG10</f>
        <v>0.30163766127985969</v>
      </c>
      <c r="AT10" s="16">
        <f>ABS('General Results'!$AD10-'General Results'!$AG10)/'General Results'!$AG10</f>
        <v>1.5896550075779259</v>
      </c>
      <c r="AU10" s="16">
        <f>ABS('General Results'!$AE10-'General Results'!$AG10)/'General Results'!$AG10</f>
        <v>0.29924016512471852</v>
      </c>
      <c r="AV10" s="16">
        <f>ABS('General Results'!AF10-'General Results'!$AG10)/'General Results'!$AG10</f>
        <v>0.30436864023090959</v>
      </c>
      <c r="AY10" s="16">
        <f>ABS('General Results'!AL10-'General Results'!$AP10)/'General Results'!$AP10</f>
        <v>2.2702466083342663E-6</v>
      </c>
      <c r="AZ10" s="16">
        <f>ABS('General Results'!AM10-'General Results'!$AP10)/'General Results'!$AP10</f>
        <v>3.7555329056705005</v>
      </c>
      <c r="BA10" s="16">
        <f>ABS('General Results'!AN10-'General Results'!$AP10)/'General Results'!$AP10</f>
        <v>1.4214158339910169E-2</v>
      </c>
      <c r="BB10" s="16">
        <f>ABS('General Results'!AO10-'General Results'!$AP10)/'General Results'!$AP10</f>
        <v>8.9221767002918284E-3</v>
      </c>
      <c r="BG10" s="16"/>
    </row>
    <row r="11" spans="1:59" x14ac:dyDescent="0.25">
      <c r="N11" s="10"/>
      <c r="O11" s="10"/>
      <c r="P11" s="11"/>
      <c r="Q11" s="11"/>
      <c r="U11" t="s">
        <v>370</v>
      </c>
      <c r="V11" s="3">
        <f>0.429*V2-0.03*V3+1.475</f>
        <v>23.712864455264761</v>
      </c>
      <c r="W11" s="3">
        <f t="shared" ref="W11:Y11" si="0">0.429*W2-0.03*W3+1.475</f>
        <v>23.919694314039841</v>
      </c>
      <c r="X11" s="3">
        <f t="shared" si="0"/>
        <v>23.676642323832393</v>
      </c>
      <c r="Y11" s="3">
        <f t="shared" si="0"/>
        <v>23.543370429145259</v>
      </c>
      <c r="Z11" s="3">
        <f>0.429*Z2-0.03*Z3+1.475</f>
        <v>24.5078</v>
      </c>
      <c r="AB11" s="35">
        <v>250</v>
      </c>
      <c r="AC11" s="30">
        <v>24.999641572716442</v>
      </c>
      <c r="AD11" s="30">
        <v>43.190168390534836</v>
      </c>
      <c r="AE11" s="30">
        <v>25.075599385941345</v>
      </c>
      <c r="AF11" s="30">
        <v>24.970849214542703</v>
      </c>
      <c r="AG11" s="31">
        <v>25</v>
      </c>
      <c r="AK11" s="29">
        <v>250</v>
      </c>
      <c r="AL11" s="30">
        <v>10.799910294818966</v>
      </c>
      <c r="AM11" s="30">
        <v>37.731075973058978</v>
      </c>
      <c r="AN11" s="30">
        <v>10.592043314393607</v>
      </c>
      <c r="AO11" s="30">
        <v>10.767741324876893</v>
      </c>
      <c r="AP11" s="31">
        <v>10.8</v>
      </c>
      <c r="AS11" s="16">
        <f>ABS('General Results'!$AC11-'General Results'!$AG11)/'General Results'!$AG11</f>
        <v>1.4337091342326857E-5</v>
      </c>
      <c r="AT11" s="16">
        <f>ABS('General Results'!$AD11-'General Results'!$AG11)/'General Results'!$AG11</f>
        <v>0.72760673562139344</v>
      </c>
      <c r="AU11" s="16">
        <f>ABS('General Results'!$AE11-'General Results'!$AG11)/'General Results'!$AG11</f>
        <v>3.0239754376538029E-3</v>
      </c>
      <c r="AV11" s="16">
        <f>ABS('General Results'!AF11-'General Results'!$AG11)/'General Results'!$AG11</f>
        <v>1.1660314182918795E-3</v>
      </c>
      <c r="AY11" s="16">
        <f>ABS('General Results'!AL11-'General Results'!$AP11)/'General Results'!$AP11</f>
        <v>8.3060352809685812E-6</v>
      </c>
      <c r="AZ11" s="16">
        <f>ABS('General Results'!AM11-'General Results'!$AP11)/'General Results'!$AP11</f>
        <v>2.4936181456536088</v>
      </c>
      <c r="BA11" s="16">
        <f>ABS('General Results'!AN11-'General Results'!$AP11)/'General Results'!$AP11</f>
        <v>1.9255248667258716E-2</v>
      </c>
      <c r="BB11" s="16">
        <f>ABS('General Results'!AO11-'General Results'!$AP11)/'General Results'!$AP11</f>
        <v>2.9869143632507596E-3</v>
      </c>
      <c r="BG11" s="16"/>
    </row>
    <row r="12" spans="1:59" x14ac:dyDescent="0.25">
      <c r="L12" s="9" t="s">
        <v>348</v>
      </c>
      <c r="M12" t="s">
        <v>335</v>
      </c>
      <c r="N12" s="10">
        <f>SQP!J20</f>
        <v>-2.8443725710653699E-3</v>
      </c>
      <c r="O12" s="10">
        <f>Firefly!J20</f>
        <v>2.0772228273467204E-2</v>
      </c>
      <c r="P12" s="11">
        <f>LEASTSQUARES!J20</f>
        <v>9.4984987597709191E-3</v>
      </c>
      <c r="Q12" s="11">
        <f>PSO!J20</f>
        <v>1.0289690009681633E-2</v>
      </c>
      <c r="T12" s="9" t="s">
        <v>348</v>
      </c>
      <c r="U12" t="s">
        <v>335</v>
      </c>
      <c r="V12" s="3">
        <f>SQP!G20</f>
        <v>74.457610700118551</v>
      </c>
      <c r="W12" s="3">
        <f>Firefly!G20</f>
        <v>76.221062285179798</v>
      </c>
      <c r="X12" s="3">
        <f>LEASTSQUARES!G20</f>
        <v>75.379252902392096</v>
      </c>
      <c r="Y12" s="3">
        <f>PSO!G20</f>
        <v>75.438331153022929</v>
      </c>
      <c r="Z12">
        <v>74.67</v>
      </c>
      <c r="AB12" s="36">
        <v>350</v>
      </c>
      <c r="AC12" s="32">
        <v>68.999841596548379</v>
      </c>
      <c r="AD12" s="32">
        <v>55.004974014655801</v>
      </c>
      <c r="AE12" s="32">
        <v>69.037377002691699</v>
      </c>
      <c r="AF12" s="32">
        <v>68.961711667363659</v>
      </c>
      <c r="AG12" s="33">
        <v>69</v>
      </c>
      <c r="AH12" s="3"/>
      <c r="AK12" s="26">
        <v>300</v>
      </c>
      <c r="AL12" s="32">
        <v>26.999924079517367</v>
      </c>
      <c r="AM12" s="32">
        <v>47.642319476737427</v>
      </c>
      <c r="AN12" s="32">
        <v>26.958130922455833</v>
      </c>
      <c r="AO12" s="32">
        <v>26.942515593875573</v>
      </c>
      <c r="AP12" s="33">
        <v>27</v>
      </c>
      <c r="AS12" s="16">
        <f>ABS('General Results'!$AC12-'General Results'!$AG12)/'General Results'!$AG12</f>
        <v>2.2957021974105083E-6</v>
      </c>
      <c r="AT12" s="16">
        <f>ABS('General Results'!$AD12-'General Results'!$AG12)/'General Results'!$AG12</f>
        <v>0.20282646355571304</v>
      </c>
      <c r="AU12" s="16">
        <f>ABS('General Results'!$AE12-'General Results'!$AG12)/'General Results'!$AG12</f>
        <v>5.416956911840382E-4</v>
      </c>
      <c r="AV12" s="16">
        <f>ABS('General Results'!AF12-'General Results'!$AG12)/'General Results'!$AG12</f>
        <v>5.5490337154117731E-4</v>
      </c>
      <c r="AY12" s="16">
        <f>ABS('General Results'!AL12-'General Results'!$AP12)/'General Results'!$AP12</f>
        <v>2.8118697271500643E-6</v>
      </c>
      <c r="AZ12" s="16">
        <f>ABS('General Results'!AM12-'General Results'!$AP12)/'General Results'!$AP12</f>
        <v>0.76453035099027511</v>
      </c>
      <c r="BA12" s="16">
        <f>ABS('General Results'!AN12-'General Results'!$AP12)/'General Results'!$AP12</f>
        <v>1.5507065757098815E-3</v>
      </c>
      <c r="BB12" s="16">
        <f>ABS('General Results'!AO12-'General Results'!$AP12)/'General Results'!$AP12</f>
        <v>2.1290520786824839E-3</v>
      </c>
      <c r="BG12" s="16"/>
    </row>
    <row r="13" spans="1:59" x14ac:dyDescent="0.25">
      <c r="L13" s="9"/>
      <c r="M13" t="s">
        <v>336</v>
      </c>
      <c r="N13" s="10">
        <f>SQP!J21</f>
        <v>2.6693567706512593E-2</v>
      </c>
      <c r="O13" s="10">
        <f>Firefly!J21</f>
        <v>-3.3306356677607792E-2</v>
      </c>
      <c r="P13" s="11">
        <f>LEASTSQUARES!J21</f>
        <v>3.9235553855203886E-2</v>
      </c>
      <c r="Q13" s="11">
        <f>PSO!J21</f>
        <v>8.1011938261123545E-2</v>
      </c>
      <c r="T13" s="9"/>
      <c r="U13" t="s">
        <v>336</v>
      </c>
      <c r="V13" s="3">
        <f>SQP!G21</f>
        <v>10.57494374737708</v>
      </c>
      <c r="W13" s="3">
        <f>Firefly!G21</f>
        <v>9.9569445262206404</v>
      </c>
      <c r="X13" s="3">
        <f>LEASTSQUARES!G21</f>
        <v>10.704126204708601</v>
      </c>
      <c r="Y13" s="3">
        <f>PSO!G21</f>
        <v>11.134422964089573</v>
      </c>
      <c r="Z13">
        <v>10.3</v>
      </c>
      <c r="AB13" s="35">
        <v>425</v>
      </c>
      <c r="AC13" s="30">
        <v>83.884319825109685</v>
      </c>
      <c r="AD13" s="30">
        <v>60.625182291425865</v>
      </c>
      <c r="AE13" s="30">
        <v>83.799125659188775</v>
      </c>
      <c r="AF13" s="30">
        <v>83.713828580709375</v>
      </c>
      <c r="AG13" s="31">
        <v>87</v>
      </c>
      <c r="AK13" s="29">
        <v>350</v>
      </c>
      <c r="AL13" s="30">
        <v>47.000043948067407</v>
      </c>
      <c r="AM13" s="30">
        <v>51.211123552456627</v>
      </c>
      <c r="AN13" s="30">
        <v>45.731179760129912</v>
      </c>
      <c r="AO13" s="30">
        <v>46.949725706021951</v>
      </c>
      <c r="AP13" s="31">
        <v>47</v>
      </c>
      <c r="AS13" s="16">
        <f>ABS('General Results'!$AC13-'General Results'!$AG13)/'General Results'!$AG13</f>
        <v>3.5812415803336953E-2</v>
      </c>
      <c r="AT13" s="16">
        <f>ABS('General Results'!$AD13-'General Results'!$AG13)/'General Results'!$AG13</f>
        <v>0.30315882423648433</v>
      </c>
      <c r="AU13" s="16">
        <f>ABS('General Results'!$AE13-'General Results'!$AG13)/'General Results'!$AG13</f>
        <v>3.6791659089784198E-2</v>
      </c>
      <c r="AV13" s="16">
        <f>ABS('General Results'!AF13-'General Results'!$AG13)/'General Results'!$AG13</f>
        <v>3.7772085279202582E-2</v>
      </c>
      <c r="AY13" s="16">
        <f>ABS('General Results'!AL13-'General Results'!$AP13)/'General Results'!$AP13</f>
        <v>9.3506526398902896E-7</v>
      </c>
      <c r="AZ13" s="16">
        <f>ABS('General Results'!AM13-'General Results'!$AP13)/'General Results'!$AP13</f>
        <v>8.959837345652398E-2</v>
      </c>
      <c r="BA13" s="16">
        <f>ABS('General Results'!AN13-'General Results'!$AP13)/'General Results'!$AP13</f>
        <v>2.6996175316384853E-2</v>
      </c>
      <c r="BB13" s="16">
        <f>ABS('General Results'!AO13-'General Results'!$AP13)/'General Results'!$AP13</f>
        <v>1.0696658293201902E-3</v>
      </c>
      <c r="BG13" s="16"/>
    </row>
    <row r="14" spans="1:59" x14ac:dyDescent="0.25">
      <c r="L14" s="9"/>
      <c r="M14" t="s">
        <v>337</v>
      </c>
      <c r="N14" s="10">
        <f>SQP!J22</f>
        <v>8.7579001820756563E-2</v>
      </c>
      <c r="O14" s="10">
        <f>Firefly!J22</f>
        <v>6.1343234382176905E-2</v>
      </c>
      <c r="P14" s="11">
        <f>LEASTSQUARES!J22</f>
        <v>3.9166204251325797E-4</v>
      </c>
      <c r="Q14" s="11">
        <f>PSO!J22</f>
        <v>-2.5569138345724784E-2</v>
      </c>
      <c r="T14" s="9"/>
      <c r="U14" t="s">
        <v>337</v>
      </c>
      <c r="V14" s="3">
        <f>SQP!G22</f>
        <v>12.28964272057455</v>
      </c>
      <c r="W14" s="3">
        <f>Firefly!G22</f>
        <v>11.9931785485186</v>
      </c>
      <c r="X14" s="3">
        <f>LEASTSQUARES!G22</f>
        <v>11.304425781080401</v>
      </c>
      <c r="Y14" s="3">
        <f>PSO!G22</f>
        <v>11.011068736693311</v>
      </c>
      <c r="Z14">
        <v>11.3</v>
      </c>
      <c r="AB14" s="36">
        <v>450</v>
      </c>
      <c r="AC14" s="32">
        <v>83.884319825109685</v>
      </c>
      <c r="AD14" s="32">
        <v>65.763967584335688</v>
      </c>
      <c r="AE14" s="32">
        <v>83.799125659188775</v>
      </c>
      <c r="AF14" s="32">
        <v>83.742673978609602</v>
      </c>
      <c r="AG14" s="33">
        <v>82</v>
      </c>
      <c r="AK14" s="26">
        <v>400</v>
      </c>
      <c r="AL14" s="32">
        <v>55.000284729486623</v>
      </c>
      <c r="AM14" s="32">
        <v>60.182426426105117</v>
      </c>
      <c r="AN14" s="32">
        <v>55.073482355310063</v>
      </c>
      <c r="AO14" s="32">
        <v>55.03911042235039</v>
      </c>
      <c r="AP14" s="33">
        <v>55</v>
      </c>
      <c r="AS14" s="16">
        <f>ABS('General Results'!$AC14-'General Results'!$AG14)/'General Results'!$AG14</f>
        <v>2.2979510062313233E-2</v>
      </c>
      <c r="AT14" s="16">
        <f>ABS('General Results'!$AD14-'General Results'!$AG14)/'General Results'!$AG14</f>
        <v>0.19800039531297942</v>
      </c>
      <c r="AU14" s="16">
        <f>ABS('General Results'!$AE14-'General Results'!$AG14)/'General Results'!$AG14</f>
        <v>2.1940556819375304E-2</v>
      </c>
      <c r="AV14" s="16">
        <f>ABS('General Results'!AF14-'General Results'!$AG14)/'General Results'!$AG14</f>
        <v>2.1252121690361003E-2</v>
      </c>
      <c r="AY14" s="16">
        <f>ABS('General Results'!AL14-'General Results'!$AP14)/'General Results'!$AP14</f>
        <v>5.1768997567788492E-6</v>
      </c>
      <c r="AZ14" s="16">
        <f>ABS('General Results'!AM14-'General Results'!$AP14)/'General Results'!$AP14</f>
        <v>9.4225935020093035E-2</v>
      </c>
      <c r="BA14" s="16">
        <f>ABS('General Results'!AN14-'General Results'!$AP14)/'General Results'!$AP14</f>
        <v>1.3360428238193187E-3</v>
      </c>
      <c r="BB14" s="16">
        <f>ABS('General Results'!AO14-'General Results'!$AP14)/'General Results'!$AP14</f>
        <v>7.1109858818891268E-4</v>
      </c>
      <c r="BG14" s="16"/>
    </row>
    <row r="15" spans="1:59" x14ac:dyDescent="0.25">
      <c r="L15" s="9"/>
      <c r="M15" t="s">
        <v>338</v>
      </c>
      <c r="N15" s="10">
        <f>SQP!J23</f>
        <v>0.10361906714683179</v>
      </c>
      <c r="O15" s="10">
        <f>Firefly!J23</f>
        <v>-0.20302772841307601</v>
      </c>
      <c r="P15" s="11">
        <f>LEASTSQUARES!J23</f>
        <v>8.4320347407119717E-2</v>
      </c>
      <c r="Q15" s="11">
        <f>PSO!J23</f>
        <v>-5.4057407500544531E-2</v>
      </c>
      <c r="T15" s="9"/>
      <c r="U15" t="s">
        <v>338</v>
      </c>
      <c r="V15" s="3">
        <f>SQP!G23</f>
        <v>3.0459886253252555</v>
      </c>
      <c r="W15" s="3">
        <f>Firefly!G23</f>
        <v>2.1996434695799101</v>
      </c>
      <c r="X15" s="3">
        <f>LEASTSQUARES!G23</f>
        <v>2.9927241588436502</v>
      </c>
      <c r="Y15" s="3">
        <f>PSO!G23</f>
        <v>2.6108015552984969</v>
      </c>
      <c r="Z15">
        <v>2.76</v>
      </c>
      <c r="AB15" s="35">
        <v>500</v>
      </c>
      <c r="AC15" s="30">
        <v>83.999840265059731</v>
      </c>
      <c r="AD15" s="30">
        <v>73.25210460397706</v>
      </c>
      <c r="AE15" s="30">
        <v>84.07243142740424</v>
      </c>
      <c r="AF15" s="30">
        <v>84.075530111184378</v>
      </c>
      <c r="AG15" s="31">
        <v>84</v>
      </c>
      <c r="AK15" s="29">
        <v>450</v>
      </c>
      <c r="AL15" s="30">
        <v>61.500037025077333</v>
      </c>
      <c r="AM15" s="30">
        <v>63.793386047079196</v>
      </c>
      <c r="AN15" s="30">
        <v>61.07605755013266</v>
      </c>
      <c r="AO15" s="30">
        <v>61.561836203474847</v>
      </c>
      <c r="AP15" s="31">
        <v>63</v>
      </c>
      <c r="AS15" s="16">
        <f>ABS('General Results'!$AC15-'General Results'!$AG15)/'General Results'!$AG15</f>
        <v>1.9016064317697999E-6</v>
      </c>
      <c r="AT15" s="16">
        <f>ABS('General Results'!$AD15-'General Results'!$AG15)/'General Results'!$AG15</f>
        <v>0.12795113566693977</v>
      </c>
      <c r="AU15" s="16">
        <f>ABS('General Results'!$AE15-'General Results'!$AG15)/'General Results'!$AG15</f>
        <v>8.6227889766952277E-4</v>
      </c>
      <c r="AV15" s="16">
        <f>ABS('General Results'!AF15-'General Results'!$AG15)/'General Results'!$AG15</f>
        <v>8.991679902902119E-4</v>
      </c>
      <c r="AY15" s="16">
        <f>ABS('General Results'!AL15-'General Results'!$AP15)/'General Results'!$AP15</f>
        <v>2.3808936109883605E-2</v>
      </c>
      <c r="AZ15" s="16">
        <f>ABS('General Results'!AM15-'General Results'!$AP15)/'General Results'!$AP15</f>
        <v>1.2593429318717391E-2</v>
      </c>
      <c r="BA15" s="16">
        <f>ABS('General Results'!AN15-'General Results'!$AP15)/'General Results'!$AP15</f>
        <v>3.0538769045513333E-2</v>
      </c>
      <c r="BB15" s="16">
        <f>ABS('General Results'!AO15-'General Results'!$AP15)/'General Results'!$AP15</f>
        <v>2.282799677024052E-2</v>
      </c>
      <c r="BG15" s="16"/>
    </row>
    <row r="16" spans="1:59" x14ac:dyDescent="0.25">
      <c r="N16" s="10"/>
      <c r="O16" s="10"/>
      <c r="P16" s="10"/>
      <c r="Q16" s="10"/>
      <c r="U16" t="s">
        <v>343</v>
      </c>
      <c r="V16" s="3">
        <f>SQP!G24</f>
        <v>1.0221182897225507</v>
      </c>
      <c r="W16" s="3">
        <f>Firefly!G24</f>
        <v>1.0562309886488079</v>
      </c>
      <c r="X16" s="3">
        <f>LEASTSQUARES!G24</f>
        <v>1.0083194127486628</v>
      </c>
      <c r="Y16" s="3">
        <f>PSO!G24</f>
        <v>0.99253684462198866</v>
      </c>
      <c r="Z16" s="3"/>
      <c r="AB16" s="36">
        <v>550</v>
      </c>
      <c r="AC16" s="32">
        <v>87.000143263102203</v>
      </c>
      <c r="AD16" s="32">
        <v>77.989137206369293</v>
      </c>
      <c r="AE16" s="32">
        <v>86.935726313917314</v>
      </c>
      <c r="AF16" s="32">
        <v>87.031576647954836</v>
      </c>
      <c r="AG16" s="33">
        <v>87</v>
      </c>
      <c r="AK16" s="26">
        <v>500</v>
      </c>
      <c r="AL16" s="32">
        <v>69.000102559527491</v>
      </c>
      <c r="AM16" s="32">
        <v>70.45255832014638</v>
      </c>
      <c r="AN16" s="32">
        <v>68.89316353877939</v>
      </c>
      <c r="AO16" s="32">
        <v>68.998846735731561</v>
      </c>
      <c r="AP16" s="33">
        <v>69</v>
      </c>
      <c r="AS16" s="16">
        <f>ABS('General Results'!$AC16-'General Results'!$AG16)/'General Results'!$AG16</f>
        <v>1.6467023241689119E-6</v>
      </c>
      <c r="AT16" s="16">
        <f>ABS('General Results'!$AD16-'General Results'!$AG16)/'General Results'!$AG16</f>
        <v>0.10357313555897364</v>
      </c>
      <c r="AU16" s="16">
        <f>ABS('General Results'!$AE16-'General Results'!$AG16)/'General Results'!$AG16</f>
        <v>7.3877800095041146E-4</v>
      </c>
      <c r="AV16" s="16">
        <f>ABS('General Results'!AF16-'General Results'!$AG16)/'General Results'!$AG16</f>
        <v>3.6294997649236591E-4</v>
      </c>
      <c r="AY16" s="16">
        <f>ABS('General Results'!AL16-'General Results'!$AP16)/'General Results'!$AP16</f>
        <v>1.486369963638448E-6</v>
      </c>
      <c r="AZ16" s="16">
        <f>ABS('General Results'!AM16-'General Results'!$AP16)/'General Results'!$AP16</f>
        <v>2.1051569857193919E-2</v>
      </c>
      <c r="BA16" s="16">
        <f>ABS('General Results'!AN16-'General Results'!$AP16)/'General Results'!$AP16</f>
        <v>1.548354510443618E-3</v>
      </c>
      <c r="BB16" s="16">
        <f>ABS('General Results'!AO16-'General Results'!$AP16)/'General Results'!$AP16</f>
        <v>1.6713974904907932E-5</v>
      </c>
      <c r="BG16" s="16"/>
    </row>
    <row r="17" spans="1:59" x14ac:dyDescent="0.25">
      <c r="L17" s="12" t="s">
        <v>349</v>
      </c>
      <c r="M17" t="s">
        <v>335</v>
      </c>
      <c r="N17" s="10">
        <f>SQP!J29</f>
        <v>-9.1980737165269499E-3</v>
      </c>
      <c r="O17" s="10">
        <f>Firefly!J29</f>
        <v>-4.2325189405406933E-3</v>
      </c>
      <c r="P17" s="11">
        <f>LEASTSQUARES!J29</f>
        <v>-9.3565686372110209E-3</v>
      </c>
      <c r="Q17" s="11">
        <f>PSO!J29</f>
        <v>-1.3475102028305971E-2</v>
      </c>
      <c r="T17" s="9"/>
      <c r="U17" s="9" t="s">
        <v>370</v>
      </c>
      <c r="V17" s="3">
        <f>0.429*V12-0.03*V13+1.475</f>
        <v>33.100066677929547</v>
      </c>
      <c r="W17" s="3">
        <f t="shared" ref="W17:Y17" si="1">0.429*W12-0.03*W13+1.475</f>
        <v>33.875127384555512</v>
      </c>
      <c r="X17" s="3">
        <f t="shared" si="1"/>
        <v>33.491575708984954</v>
      </c>
      <c r="Y17" s="3">
        <f t="shared" si="1"/>
        <v>33.504011375724147</v>
      </c>
      <c r="Z17" s="3">
        <f>0.429*Z12-0.03*Z13+1.475</f>
        <v>33.19943</v>
      </c>
      <c r="AB17" s="35">
        <v>600</v>
      </c>
      <c r="AC17" s="30">
        <v>87.999762852086704</v>
      </c>
      <c r="AD17" s="30">
        <v>81.379135792750859</v>
      </c>
      <c r="AE17" s="30">
        <v>88.060159963483457</v>
      </c>
      <c r="AF17" s="30">
        <v>87.875643836289115</v>
      </c>
      <c r="AG17" s="31">
        <v>88</v>
      </c>
      <c r="AK17" s="29">
        <v>550</v>
      </c>
      <c r="AL17" s="30">
        <v>75.000238876125181</v>
      </c>
      <c r="AM17" s="30">
        <v>77.152114719202046</v>
      </c>
      <c r="AN17" s="30">
        <v>75.612563440582406</v>
      </c>
      <c r="AO17" s="30">
        <v>75.016100041616426</v>
      </c>
      <c r="AP17" s="31">
        <v>75</v>
      </c>
      <c r="AS17" s="16">
        <f>ABS('General Results'!$AC17-'General Results'!$AG17)/'General Results'!$AG17</f>
        <v>2.6948626510920288E-6</v>
      </c>
      <c r="AT17" s="16">
        <f>ABS('General Results'!$AD17-'General Results'!$AG17)/'General Results'!$AG17</f>
        <v>7.5237093264194796E-2</v>
      </c>
      <c r="AU17" s="16">
        <f>ABS('General Results'!$AE17-'General Results'!$AG17)/'General Results'!$AG17</f>
        <v>6.8363594867564871E-4</v>
      </c>
      <c r="AV17" s="16">
        <f>ABS('General Results'!AF17-'General Results'!$AG17)/'General Results'!$AG17</f>
        <v>1.4131382239873343E-3</v>
      </c>
      <c r="AY17" s="16">
        <f>ABS('General Results'!AL17-'General Results'!$AP17)/'General Results'!$AP17</f>
        <v>3.1850150024107885E-6</v>
      </c>
      <c r="AZ17" s="16">
        <f>ABS('General Results'!AM17-'General Results'!$AP17)/'General Results'!$AP17</f>
        <v>2.8694862922693954E-2</v>
      </c>
      <c r="BA17" s="16">
        <f>ABS('General Results'!AN17-'General Results'!$AP17)/'General Results'!$AP17</f>
        <v>8.167512541098744E-3</v>
      </c>
      <c r="BB17" s="16">
        <f>ABS('General Results'!AO17-'General Results'!$AP17)/'General Results'!$AP17</f>
        <v>2.1466722155234188E-4</v>
      </c>
      <c r="BG17" s="16"/>
    </row>
    <row r="18" spans="1:59" x14ac:dyDescent="0.25">
      <c r="L18" s="12"/>
      <c r="M18" t="s">
        <v>336</v>
      </c>
      <c r="N18" s="10">
        <f>SQP!J30</f>
        <v>4.3095691307771404E-2</v>
      </c>
      <c r="O18" s="10">
        <f>Firefly!J30</f>
        <v>-5.3527441551130789E-2</v>
      </c>
      <c r="P18" s="11">
        <f>LEASTSQUARES!J30</f>
        <v>3.8618822722750648E-2</v>
      </c>
      <c r="Q18" s="11">
        <f>PSO!J30</f>
        <v>6.641552866212691E-2</v>
      </c>
      <c r="T18" s="12" t="s">
        <v>349</v>
      </c>
      <c r="U18" t="s">
        <v>335</v>
      </c>
      <c r="V18" s="3">
        <f>SQP!G29</f>
        <v>85.40712604563538</v>
      </c>
      <c r="W18" s="3">
        <f>Firefly!G29</f>
        <v>85.835156867325395</v>
      </c>
      <c r="X18" s="3">
        <f>LEASTSQUARES!G29</f>
        <v>85.393463783472413</v>
      </c>
      <c r="Y18" s="3">
        <f>PSO!G29</f>
        <v>85.038446205160028</v>
      </c>
      <c r="Z18">
        <v>86.2</v>
      </c>
      <c r="AB18" s="36">
        <v>650</v>
      </c>
      <c r="AC18" s="32">
        <v>90.000000000000028</v>
      </c>
      <c r="AD18" s="32">
        <v>84.119731071839283</v>
      </c>
      <c r="AE18" s="32">
        <v>89.975817198097019</v>
      </c>
      <c r="AF18" s="32">
        <v>89.998975283126825</v>
      </c>
      <c r="AG18" s="22">
        <v>90</v>
      </c>
      <c r="AK18" s="26">
        <v>600</v>
      </c>
      <c r="AL18" s="32">
        <v>81.99966981631016</v>
      </c>
      <c r="AM18" s="32">
        <v>79.187592794563045</v>
      </c>
      <c r="AN18" s="32">
        <v>81.42632144007959</v>
      </c>
      <c r="AO18" s="32">
        <v>81.947710123521659</v>
      </c>
      <c r="AP18" s="33">
        <v>82</v>
      </c>
      <c r="AS18" s="16">
        <f>ABS('General Results'!$AC18-'General Results'!$AG18)/'General Results'!$AG18</f>
        <v>3.1579677144893343E-16</v>
      </c>
      <c r="AT18" s="16">
        <f>ABS('General Results'!$AD18-'General Results'!$AG18)/'General Results'!$AG18</f>
        <v>6.533632142400797E-2</v>
      </c>
      <c r="AU18" s="16">
        <f>ABS('General Results'!$AE18-'General Results'!$AG18)/'General Results'!$AG18</f>
        <v>2.686977989220117E-4</v>
      </c>
      <c r="AV18" s="16">
        <f>ABS('General Results'!AF18-'General Results'!$AG18)/'General Results'!$AG18</f>
        <v>1.1385743035279777E-5</v>
      </c>
      <c r="AY18" s="16">
        <f>ABS('General Results'!AL18-'General Results'!$AP18)/'General Results'!$AP18</f>
        <v>4.0266303639044989E-6</v>
      </c>
      <c r="AZ18" s="16">
        <f>ABS('General Results'!AM18-'General Results'!$AP18)/'General Results'!$AP18</f>
        <v>3.4297648846792129E-2</v>
      </c>
      <c r="BA18" s="16">
        <f>ABS('General Results'!AN18-'General Results'!$AP18)/'General Results'!$AP18</f>
        <v>6.9960799990293867E-3</v>
      </c>
      <c r="BB18" s="16">
        <f>ABS('General Results'!AO18-'General Results'!$AP18)/'General Results'!$AP18</f>
        <v>6.3768142046756828E-4</v>
      </c>
      <c r="BG18" s="16"/>
    </row>
    <row r="19" spans="1:59" x14ac:dyDescent="0.25">
      <c r="L19" s="12"/>
      <c r="M19" t="s">
        <v>337</v>
      </c>
      <c r="N19" s="10">
        <f>SQP!J31</f>
        <v>0.11004664653948576</v>
      </c>
      <c r="O19" s="10">
        <f>Firefly!J31</f>
        <v>0.41732849561002572</v>
      </c>
      <c r="P19" s="11">
        <f>LEASTSQUARES!J31</f>
        <v>0.21265720888507661</v>
      </c>
      <c r="Q19" s="11">
        <f>PSO!J31</f>
        <v>0.23809543427649801</v>
      </c>
      <c r="T19" s="12"/>
      <c r="U19" t="s">
        <v>336</v>
      </c>
      <c r="V19" s="3">
        <f>SQP!G30</f>
        <v>13.560243987001028</v>
      </c>
      <c r="W19" s="3">
        <f>Firefly!G30</f>
        <v>12.3041432598353</v>
      </c>
      <c r="X19" s="3">
        <f>LEASTSQUARES!G30</f>
        <v>13.502044695395758</v>
      </c>
      <c r="Y19" s="3">
        <f>PSO!G30</f>
        <v>13.86340187260765</v>
      </c>
      <c r="Z19">
        <v>13</v>
      </c>
      <c r="AB19" s="56"/>
      <c r="AC19" s="56"/>
      <c r="AD19" s="56"/>
      <c r="AE19" s="56"/>
      <c r="AF19" s="56"/>
      <c r="AG19" s="56"/>
      <c r="AK19" s="29">
        <v>650</v>
      </c>
      <c r="AL19" s="30">
        <v>86.999855385452335</v>
      </c>
      <c r="AM19" s="30">
        <v>86.80717885642332</v>
      </c>
      <c r="AN19" s="30">
        <v>87.324441342594071</v>
      </c>
      <c r="AO19" s="30">
        <v>86.990200086317671</v>
      </c>
      <c r="AP19" s="31">
        <v>87</v>
      </c>
      <c r="AY19" s="16">
        <f>ABS('General Results'!AL19-'General Results'!$AP19)/'General Results'!$AP19</f>
        <v>1.6622361800563308E-6</v>
      </c>
      <c r="AZ19" s="16">
        <f>ABS('General Results'!AM19-'General Results'!$AP19)/'General Results'!$AP19</f>
        <v>2.2163349836399975E-3</v>
      </c>
      <c r="BA19" s="16">
        <f>ABS('General Results'!AN19-'General Results'!$AP19)/'General Results'!$AP19</f>
        <v>3.7292108344146053E-3</v>
      </c>
      <c r="BB19" s="16">
        <f>ABS('General Results'!AO19-'General Results'!$AP19)/'General Results'!$AP19</f>
        <v>1.1264268600378184E-4</v>
      </c>
      <c r="BG19" s="16"/>
    </row>
    <row r="20" spans="1:59" x14ac:dyDescent="0.25">
      <c r="L20" s="12"/>
      <c r="M20" t="s">
        <v>338</v>
      </c>
      <c r="N20" s="10">
        <f>SQP!J32</f>
        <v>0.11083791758897621</v>
      </c>
      <c r="O20" s="10">
        <f>Firefly!J32</f>
        <v>6.0146215614622793</v>
      </c>
      <c r="P20" s="11">
        <f>LEASTSQUARES!J32</f>
        <v>0.1098737643597579</v>
      </c>
      <c r="Q20" s="11">
        <f>PSO!J32</f>
        <v>-0.15532438811819427</v>
      </c>
      <c r="T20" s="12"/>
      <c r="U20" t="s">
        <v>337</v>
      </c>
      <c r="V20" s="3">
        <f>SQP!G31</f>
        <v>0.77703265257763998</v>
      </c>
      <c r="W20" s="3">
        <f>Firefly!G31</f>
        <v>0.99212994692701795</v>
      </c>
      <c r="X20" s="3">
        <f>LEASTSQUARES!G31</f>
        <v>0.84886004621955358</v>
      </c>
      <c r="Y20" s="3">
        <f>PSO!G31</f>
        <v>0.86666680399354856</v>
      </c>
      <c r="Z20">
        <v>0.7</v>
      </c>
      <c r="AB20" s="56"/>
      <c r="AC20" s="56"/>
      <c r="AD20" s="56"/>
      <c r="AE20" s="56"/>
      <c r="AF20" s="56"/>
      <c r="AG20" s="56"/>
      <c r="AK20" s="26">
        <v>700</v>
      </c>
      <c r="AL20" s="32">
        <v>89.999999999999957</v>
      </c>
      <c r="AM20" s="32">
        <v>89.999999519685886</v>
      </c>
      <c r="AN20" s="32">
        <v>90.960818936341838</v>
      </c>
      <c r="AO20" s="32">
        <v>91.007471172082845</v>
      </c>
      <c r="AP20" s="22">
        <v>90</v>
      </c>
      <c r="AS20" s="42" t="s">
        <v>353</v>
      </c>
      <c r="AT20" s="42" t="s">
        <v>350</v>
      </c>
      <c r="AU20" s="42" t="s">
        <v>351</v>
      </c>
      <c r="AV20" s="42" t="s">
        <v>352</v>
      </c>
      <c r="AY20" s="16">
        <f>ABS('General Results'!AL20-'General Results'!$AP20)/'General Results'!$AP20</f>
        <v>4.7369515717340012E-16</v>
      </c>
      <c r="AZ20" s="16">
        <f>ABS('General Results'!AM20-'General Results'!$AP20)/'General Results'!$AP20</f>
        <v>5.3368234868382082E-9</v>
      </c>
      <c r="BA20" s="16">
        <f>ABS('General Results'!AN20-'General Results'!$AP20)/'General Results'!$AP20</f>
        <v>1.0675765959353751E-2</v>
      </c>
      <c r="BB20" s="16">
        <f>ABS('General Results'!AO20-'General Results'!$AP20)/'General Results'!$AP20</f>
        <v>1.119412413425383E-2</v>
      </c>
      <c r="BG20" s="16"/>
    </row>
    <row r="21" spans="1:59" x14ac:dyDescent="0.25">
      <c r="N21" s="10"/>
      <c r="O21" s="10"/>
      <c r="P21" s="10"/>
      <c r="Q21" s="10"/>
      <c r="T21" s="12"/>
      <c r="U21" t="s">
        <v>338</v>
      </c>
      <c r="V21" s="3">
        <f>SQP!G32</f>
        <v>0.11108379175889763</v>
      </c>
      <c r="W21" s="3">
        <f>Firefly!G32</f>
        <v>0.70146215614622798</v>
      </c>
      <c r="X21" s="3">
        <f>LEASTSQUARES!G32</f>
        <v>0.1109873764359758</v>
      </c>
      <c r="Y21" s="3">
        <f>PSO!G32</f>
        <v>8.4467561188180579E-2</v>
      </c>
      <c r="Z21">
        <v>0.1</v>
      </c>
      <c r="AB21" s="56"/>
      <c r="AC21" s="56"/>
      <c r="AD21" s="56"/>
      <c r="AE21" s="56"/>
      <c r="AF21" s="56"/>
      <c r="AG21" s="56"/>
      <c r="AS21" s="16">
        <f>('General Results'!AF2-'General Results'!$AJ2)/'General Results'!$AJ2</f>
        <v>0.38841350536518365</v>
      </c>
      <c r="AT21" s="16">
        <f>('General Results'!AG2-'General Results'!$AJ2)/'General Results'!$AJ2</f>
        <v>1.7622986747497875</v>
      </c>
      <c r="AU21" s="16">
        <f>('General Results'!AH2-'General Results'!$AJ2)/'General Results'!$AJ2</f>
        <v>0.38585617613303308</v>
      </c>
      <c r="AV21" s="16">
        <f>('General Results'!AI2-'General Results'!$AJ2)/'General Results'!$AJ2</f>
        <v>0.39132654957963692</v>
      </c>
      <c r="BG21" s="16"/>
    </row>
    <row r="22" spans="1:59" x14ac:dyDescent="0.25">
      <c r="N22" s="10"/>
      <c r="O22" s="10"/>
      <c r="P22" s="10"/>
      <c r="Q22" s="10"/>
      <c r="T22" s="9"/>
      <c r="U22" t="s">
        <v>343</v>
      </c>
      <c r="V22" s="3">
        <f>SQP!G33</f>
        <v>0.90435671218098868</v>
      </c>
      <c r="W22" s="3">
        <f>Firefly!G33</f>
        <v>0.934487460798202</v>
      </c>
      <c r="X22" s="3">
        <f>LEASTSQUARES!G33</f>
        <v>0.89591545079692725</v>
      </c>
      <c r="Y22" s="3">
        <f>PSO!G33</f>
        <v>0.89010887894346691</v>
      </c>
      <c r="Z22" s="3"/>
      <c r="AB22" s="56"/>
      <c r="AC22" s="56"/>
      <c r="AD22" s="56"/>
      <c r="AE22" s="56"/>
      <c r="AF22" s="56"/>
      <c r="AG22" s="56"/>
      <c r="AK22" s="56"/>
      <c r="AL22" s="56"/>
      <c r="AM22" s="56"/>
      <c r="AN22" s="56"/>
      <c r="AO22" s="56"/>
      <c r="AP22" s="56"/>
      <c r="AS22" s="16">
        <f>('General Results'!AF3-'General Results'!$AJ3)/'General Results'!$AJ3</f>
        <v>0.25402462274344523</v>
      </c>
      <c r="AT22" s="16">
        <f>('General Results'!AG3-'General Results'!$AJ3)/'General Results'!$AJ3</f>
        <v>-0.68394715908175241</v>
      </c>
      <c r="AU22" s="16">
        <f>('General Results'!AH3-'General Results'!$AJ3)/'General Results'!$AJ3</f>
        <v>0.2552729242219971</v>
      </c>
      <c r="AV22" s="16">
        <f>('General Results'!AI3-'General Results'!$AJ3)/'General Results'!$AJ3</f>
        <v>0.25249308267870102</v>
      </c>
      <c r="AY22" s="42" t="s">
        <v>353</v>
      </c>
      <c r="AZ22" s="42" t="s">
        <v>350</v>
      </c>
      <c r="BA22" s="42" t="s">
        <v>351</v>
      </c>
      <c r="BB22" s="42" t="s">
        <v>352</v>
      </c>
    </row>
    <row r="23" spans="1:59" x14ac:dyDescent="0.25">
      <c r="N23" s="10"/>
      <c r="O23" s="10"/>
      <c r="T23" s="9"/>
      <c r="U23" s="9" t="s">
        <v>370</v>
      </c>
      <c r="V23" s="3">
        <f>0.429*V18-0.03*V19+1.475</f>
        <v>37.707849753967544</v>
      </c>
      <c r="W23" s="3">
        <f t="shared" ref="W23:Y23" si="2">0.429*W18-0.03*W19+1.475</f>
        <v>37.929157998287536</v>
      </c>
      <c r="X23" s="3">
        <f t="shared" si="2"/>
        <v>37.703734622247794</v>
      </c>
      <c r="Y23" s="3">
        <f t="shared" si="2"/>
        <v>37.540591365835418</v>
      </c>
      <c r="Z23" s="3">
        <f>0.429*Z18-0.03*Z19+1.475</f>
        <v>38.064799999999998</v>
      </c>
      <c r="AB23" s="56"/>
      <c r="AC23" s="56"/>
      <c r="AD23" s="56"/>
      <c r="AE23" s="56"/>
      <c r="AF23" s="56"/>
      <c r="AG23" s="56"/>
      <c r="AK23" s="56"/>
      <c r="AL23" s="56"/>
      <c r="AM23" s="56"/>
      <c r="AN23" s="56"/>
      <c r="AO23" s="56"/>
      <c r="AP23" s="59"/>
      <c r="AS23" s="16">
        <f>('General Results'!AF4-'General Results'!$AJ4)/'General Results'!$AJ4</f>
        <v>-0.14713805624985934</v>
      </c>
      <c r="AT23" s="16">
        <f>('General Results'!AG4-'General Results'!$AJ4)/'General Results'!$AJ4</f>
        <v>-0.71335438711451427</v>
      </c>
      <c r="AU23" s="16">
        <f>('General Results'!AH4-'General Results'!$AJ4)/'General Results'!$AJ4</f>
        <v>-0.14867179441357969</v>
      </c>
      <c r="AV23" s="16">
        <f>('General Results'!AI4-'General Results'!$AJ4)/'General Results'!$AJ4</f>
        <v>-0.15116170073653254</v>
      </c>
      <c r="AY23" s="16">
        <f>(AM2-$AQ2)/$AQ2</f>
        <v>8.8856822905730284E-2</v>
      </c>
      <c r="AZ23" s="16">
        <f t="shared" ref="AZ23:BB23" si="3">(AN2-$AQ2)/$AQ2</f>
        <v>1.5019230769230767</v>
      </c>
      <c r="BA23" s="16">
        <f t="shared" si="3"/>
        <v>3.1666611465365119E-2</v>
      </c>
      <c r="BB23" s="16">
        <f t="shared" si="3"/>
        <v>8.1500386795979679E-2</v>
      </c>
    </row>
    <row r="24" spans="1:59" x14ac:dyDescent="0.25">
      <c r="T24" s="14" t="s">
        <v>365</v>
      </c>
      <c r="U24" s="14"/>
      <c r="V24" s="14">
        <v>1.4179999999999999</v>
      </c>
      <c r="W24" s="14">
        <v>30.08</v>
      </c>
      <c r="X24" s="14">
        <v>13.98</v>
      </c>
      <c r="Y24" s="14">
        <v>23.2</v>
      </c>
      <c r="AB24" s="56"/>
      <c r="AC24" s="56"/>
      <c r="AD24" s="56"/>
      <c r="AE24" s="56"/>
      <c r="AF24" s="56"/>
      <c r="AG24" s="56"/>
      <c r="AK24" s="56"/>
      <c r="AL24" s="56"/>
      <c r="AM24" s="56"/>
      <c r="AN24" s="56"/>
      <c r="AO24" s="56"/>
      <c r="AP24" s="59"/>
      <c r="AS24" s="16">
        <f>('General Results'!AF5-'General Results'!$AJ5)/'General Results'!$AJ5</f>
        <v>-0.6105220702509353</v>
      </c>
      <c r="AT24" s="16">
        <f>('General Results'!AG5-'General Results'!$AJ5)/'General Results'!$AJ5</f>
        <v>1.1704943643679284</v>
      </c>
      <c r="AU24" s="16">
        <f>('General Results'!AH5-'General Results'!$AJ5)/'General Results'!$AJ5</f>
        <v>-0.60792491815893257</v>
      </c>
      <c r="AV24" s="16">
        <f>('General Results'!AI5-'General Results'!$AJ5)/'General Results'!$AJ5</f>
        <v>-0.58528149159431742</v>
      </c>
      <c r="AY24" s="16">
        <f t="shared" ref="AY24:AY27" si="4">(AM3-$AQ3)/$AQ3</f>
        <v>-3.1134500237865376E-2</v>
      </c>
      <c r="AZ24" s="16">
        <f t="shared" ref="AZ24:AZ27" si="5">(AN3-$AQ3)/$AQ3</f>
        <v>0.95102040816326527</v>
      </c>
      <c r="BA24" s="16">
        <f t="shared" ref="BA24:BA27" si="6">(AO3-$AQ3)/$AQ3</f>
        <v>7.3958624302153511E-2</v>
      </c>
      <c r="BB24" s="16">
        <f t="shared" ref="BB24:BB27" si="7">(AP3-$AQ3)/$AQ3</f>
        <v>3.0072297050381787E-2</v>
      </c>
    </row>
    <row r="25" spans="1:59" x14ac:dyDescent="0.25">
      <c r="T25" s="14"/>
      <c r="U25" s="14"/>
      <c r="V25" s="14">
        <v>9.0500000000000007</v>
      </c>
      <c r="W25" s="14">
        <v>67.599999999999994</v>
      </c>
      <c r="X25" s="14">
        <v>65.75</v>
      </c>
      <c r="Y25" s="14">
        <v>40.07</v>
      </c>
      <c r="AB25" s="56"/>
      <c r="AC25" s="56"/>
      <c r="AD25" s="56"/>
      <c r="AE25" s="56"/>
      <c r="AF25" s="56"/>
      <c r="AG25" s="56"/>
      <c r="AK25" s="56"/>
      <c r="AL25" s="56"/>
      <c r="AM25" s="56"/>
      <c r="AN25" s="56"/>
      <c r="AO25" s="56"/>
      <c r="AP25" s="56"/>
      <c r="AS25" s="16">
        <f>('General Results'!AF6-'General Results'!$AJ6)/'General Results'!$AJ6</f>
        <v>0.49992836844891286</v>
      </c>
      <c r="AT25" s="16">
        <f>('General Results'!AG6-'General Results'!$AJ6)/'General Results'!$AJ6</f>
        <v>2.065296932734995</v>
      </c>
      <c r="AU25" s="16">
        <f>('General Results'!AH6-'General Results'!$AJ6)/'General Results'!$AJ6</f>
        <v>0.52004544208985237</v>
      </c>
      <c r="AV25" s="16">
        <f>('General Results'!AI6-'General Results'!$AJ6)/'General Results'!$AJ6</f>
        <v>0.48369931758599449</v>
      </c>
      <c r="AY25" s="16">
        <f t="shared" si="4"/>
        <v>-3.4451189453920575E-2</v>
      </c>
      <c r="AZ25" s="16">
        <f t="shared" si="5"/>
        <v>-0.47281323877068554</v>
      </c>
      <c r="BA25" s="16">
        <f t="shared" si="6"/>
        <v>-2.6871863160135127E-2</v>
      </c>
      <c r="BB25" s="16">
        <f t="shared" si="7"/>
        <v>-4.9160510860472045E-2</v>
      </c>
    </row>
    <row r="26" spans="1:59" x14ac:dyDescent="0.25">
      <c r="T26" s="14"/>
      <c r="U26" s="14"/>
      <c r="V26" s="14"/>
      <c r="W26" s="14"/>
      <c r="X26" s="14"/>
      <c r="Y26" s="14"/>
      <c r="AK26" s="56"/>
      <c r="AL26" s="56"/>
      <c r="AM26" s="56"/>
      <c r="AN26" s="56"/>
      <c r="AO26" s="56"/>
      <c r="AP26" s="56"/>
      <c r="AY26" s="16">
        <f t="shared" si="4"/>
        <v>0.15688579773120981</v>
      </c>
      <c r="AZ26" s="16">
        <f t="shared" si="5"/>
        <v>0.22081218274111661</v>
      </c>
      <c r="BA26" s="16">
        <f t="shared" si="6"/>
        <v>0.10188659910909768</v>
      </c>
      <c r="BB26" s="16">
        <f t="shared" si="7"/>
        <v>0.1232027470402227</v>
      </c>
    </row>
    <row r="27" spans="1:59" x14ac:dyDescent="0.25">
      <c r="AK27" s="56"/>
      <c r="AL27" s="56"/>
      <c r="AM27" s="56"/>
      <c r="AN27" s="56"/>
      <c r="AO27" s="56"/>
      <c r="AP27" s="56"/>
      <c r="AY27" s="16">
        <f t="shared" si="4"/>
        <v>-0.13771555986021156</v>
      </c>
      <c r="AZ27" s="16">
        <f t="shared" si="5"/>
        <v>0.65538461538461534</v>
      </c>
      <c r="BA27" s="16">
        <f t="shared" si="6"/>
        <v>-6.1471396324205986E-2</v>
      </c>
      <c r="BB27" s="16">
        <f t="shared" si="7"/>
        <v>-4.511065972647106E-3</v>
      </c>
    </row>
    <row r="29" spans="1:59" x14ac:dyDescent="0.25">
      <c r="A29" t="s">
        <v>357</v>
      </c>
    </row>
    <row r="30" spans="1:59" x14ac:dyDescent="0.25">
      <c r="AH30" s="16"/>
      <c r="AY30" s="16"/>
    </row>
    <row r="31" spans="1:59" x14ac:dyDescent="0.25">
      <c r="AH31" s="16"/>
      <c r="AY31" s="16"/>
    </row>
    <row r="32" spans="1:59" x14ac:dyDescent="0.25">
      <c r="AH32" s="16"/>
      <c r="AY32" s="16"/>
    </row>
    <row r="33" spans="1:51" x14ac:dyDescent="0.25">
      <c r="AH33" s="16"/>
      <c r="AY33" s="16"/>
    </row>
    <row r="34" spans="1:51" x14ac:dyDescent="0.25">
      <c r="AH34" s="16"/>
    </row>
    <row r="44" spans="1:51" x14ac:dyDescent="0.25">
      <c r="A44" t="s">
        <v>358</v>
      </c>
    </row>
    <row r="73" spans="1:20" x14ac:dyDescent="0.25">
      <c r="C73" t="s">
        <v>374</v>
      </c>
      <c r="H73" s="61" t="s">
        <v>348</v>
      </c>
      <c r="I73" s="61"/>
      <c r="J73" s="61"/>
      <c r="K73" s="61"/>
      <c r="L73" s="61"/>
      <c r="P73" s="60" t="s">
        <v>382</v>
      </c>
      <c r="Q73" s="60"/>
    </row>
    <row r="74" spans="1:20" x14ac:dyDescent="0.25">
      <c r="A74" s="13"/>
      <c r="B74" t="s">
        <v>353</v>
      </c>
      <c r="C74" t="s">
        <v>371</v>
      </c>
      <c r="D74" t="s">
        <v>372</v>
      </c>
      <c r="E74" t="s">
        <v>373</v>
      </c>
      <c r="I74" t="s">
        <v>353</v>
      </c>
      <c r="J74" t="s">
        <v>371</v>
      </c>
      <c r="K74" t="s">
        <v>372</v>
      </c>
      <c r="L74" t="s">
        <v>373</v>
      </c>
      <c r="P74" t="s">
        <v>353</v>
      </c>
      <c r="Q74" t="s">
        <v>371</v>
      </c>
      <c r="R74" t="s">
        <v>372</v>
      </c>
      <c r="S74" t="s">
        <v>373</v>
      </c>
    </row>
    <row r="75" spans="1:20" x14ac:dyDescent="0.25">
      <c r="A75" s="15" t="s">
        <v>191</v>
      </c>
      <c r="B75" s="3" cm="1">
        <f t="array" ref="B75:B95">TRANSPOSE(SQP!B1:V1)</f>
        <v>10.904541269849384</v>
      </c>
      <c r="C75" s="3" cm="1">
        <f t="array" ref="C75:C95">TRANSPOSE(Firefly!B1:V1)</f>
        <v>7.2020154921458799</v>
      </c>
      <c r="D75" s="3" cm="1">
        <f t="array" ref="D75:D95">TRANSPOSE(LEASTSQUARES!B1:V1)</f>
        <v>6.7303029260889602</v>
      </c>
      <c r="E75" s="3" cm="1">
        <f t="array" ref="E75:E95">TRANSPOSE(PSO!B1:V1)</f>
        <v>10.005385577080199</v>
      </c>
      <c r="H75" t="str" cm="1">
        <f t="array" ref="H75:H133">TRANSPOSE(OutSewage!B1:BH1)</f>
        <v>2,4,6-Trimethylbenzonitrile </v>
      </c>
      <c r="I75" s="3" cm="1">
        <f t="array" ref="I75:I133">TRANSPOSE(SQP!B17:BH17)</f>
        <v>0</v>
      </c>
      <c r="J75" s="3" cm="1">
        <f t="array" ref="J75:J133">TRANSPOSE(Firefly!B17:BH17)</f>
        <v>0.17152421915100499</v>
      </c>
      <c r="K75" s="3" cm="1">
        <f t="array" ref="K75:K133">TRANSPOSE(LEASTSQUARES!B17:BH17)</f>
        <v>0.12903473319623501</v>
      </c>
      <c r="L75" s="3" cm="1">
        <f t="array" ref="L75:L133">TRANSPOSE(PSO!B17:BH17)</f>
        <v>0.1074727886216902</v>
      </c>
      <c r="M75" s="3"/>
      <c r="N75" s="3"/>
      <c r="O75" s="3" t="str" cm="1">
        <f t="array" ref="O75:O104">TRANSPOSE(Upgaded!B1:AE1)</f>
        <v>2,3 Dimethyl - Butane</v>
      </c>
      <c r="P75" s="3" cm="1">
        <f t="array" ref="P75:P104">TRANSPOSE(SQP!B26:AE26)</f>
        <v>2.6501334797836957</v>
      </c>
      <c r="Q75" s="3" cm="1">
        <f t="array" ref="Q75:Q104">TRANSPOSE(Firefly!B26:AE26)</f>
        <v>3.6981606973518226</v>
      </c>
      <c r="R75" s="3" cm="1">
        <f t="array" ref="R75:R104">TRANSPOSE(LEASTSQUARES!B26:AE26)</f>
        <v>2.7132683933362647</v>
      </c>
      <c r="S75" s="3" cm="1">
        <f t="array" ref="S75:S104">TRANSPOSE(PSO!B26:AE26)</f>
        <v>1.4761660596894028</v>
      </c>
      <c r="T75" s="3"/>
    </row>
    <row r="76" spans="1:20" x14ac:dyDescent="0.25">
      <c r="A76" s="15" t="s">
        <v>209</v>
      </c>
      <c r="B76" s="3">
        <v>10.272820437277515</v>
      </c>
      <c r="C76" s="3">
        <v>12.9441509923028</v>
      </c>
      <c r="D76" s="3">
        <v>12.1458964445997</v>
      </c>
      <c r="E76" s="3">
        <v>9.6151871034312606</v>
      </c>
      <c r="H76" t="str">
        <v>Ethyl Acetate</v>
      </c>
      <c r="I76" s="3">
        <v>0.30041319930397731</v>
      </c>
      <c r="J76" s="3">
        <v>1.03114334844711</v>
      </c>
      <c r="K76" s="3">
        <v>0.223432421475178</v>
      </c>
      <c r="L76" s="3">
        <v>0.16956095139946087</v>
      </c>
      <c r="M76" s="3"/>
      <c r="N76" s="3"/>
      <c r="O76" s="3" t="str">
        <v>Me-Cyclopentane</v>
      </c>
      <c r="P76" s="3">
        <v>2.6497582535804822</v>
      </c>
      <c r="Q76" s="3">
        <v>2.8953791662693709</v>
      </c>
      <c r="R76" s="3">
        <v>2.6148708032025216</v>
      </c>
      <c r="S76" s="3">
        <v>3.7758531505257951</v>
      </c>
      <c r="T76" s="3"/>
    </row>
    <row r="77" spans="1:20" x14ac:dyDescent="0.25">
      <c r="A77" s="15" t="s">
        <v>317</v>
      </c>
      <c r="B77" s="3">
        <v>10.743542239608361</v>
      </c>
      <c r="C77" s="3">
        <v>11.4667076724316</v>
      </c>
      <c r="D77" s="3">
        <v>14.512803067718799</v>
      </c>
      <c r="E77" s="3">
        <v>14.3105835213589</v>
      </c>
      <c r="H77" t="str">
        <v>2-Propanol</v>
      </c>
      <c r="I77" s="3">
        <v>0.29344834670188602</v>
      </c>
      <c r="J77" s="3">
        <v>0.24782655561290701</v>
      </c>
      <c r="K77" s="3">
        <v>0.20408987286611599</v>
      </c>
      <c r="L77" s="3">
        <v>0.32387822682722822</v>
      </c>
      <c r="M77" s="3"/>
      <c r="N77" s="3"/>
      <c r="O77" s="3" t="str">
        <v>Toluene</v>
      </c>
      <c r="P77" s="3">
        <v>2.0473101519411125</v>
      </c>
      <c r="Q77" s="3">
        <v>1.3626840934831199</v>
      </c>
      <c r="R77" s="3">
        <v>1.9106511408927564</v>
      </c>
      <c r="S77" s="3">
        <v>4.134233378330741</v>
      </c>
      <c r="T77" s="3"/>
    </row>
    <row r="78" spans="1:20" x14ac:dyDescent="0.25">
      <c r="A78" s="15" t="s">
        <v>344</v>
      </c>
      <c r="B78" s="3">
        <v>10.740672107802359</v>
      </c>
      <c r="C78" s="3">
        <v>10.797724242093199</v>
      </c>
      <c r="D78" s="3">
        <v>8.86205625482134</v>
      </c>
      <c r="E78" s="3">
        <v>8.7986215281975397</v>
      </c>
      <c r="H78" t="str">
        <v>Tert-Butyl Acetate</v>
      </c>
      <c r="I78" s="3">
        <v>0.1664499219553672</v>
      </c>
      <c r="J78" s="3">
        <v>0.15857163324104401</v>
      </c>
      <c r="K78" s="3">
        <v>0.20244125432818599</v>
      </c>
      <c r="L78" s="3">
        <v>0.13271361907151719</v>
      </c>
      <c r="M78" s="3"/>
      <c r="N78" s="3"/>
      <c r="O78" s="3" t="str">
        <v>Αιθανικό οξύ</v>
      </c>
      <c r="P78" s="3">
        <v>0.79266923983262227</v>
      </c>
      <c r="Q78" s="3">
        <v>3.30024886637566</v>
      </c>
      <c r="R78" s="3">
        <v>0.85874051800113516</v>
      </c>
      <c r="S78" s="3">
        <v>1.2147877596349168</v>
      </c>
      <c r="T78" s="3"/>
    </row>
    <row r="79" spans="1:20" x14ac:dyDescent="0.25">
      <c r="A79" s="15" t="s">
        <v>319</v>
      </c>
      <c r="B79" s="3">
        <v>1.6460733176512852</v>
      </c>
      <c r="C79" s="3">
        <v>1.5484453201320501</v>
      </c>
      <c r="D79" s="3">
        <v>1.3783836730905601</v>
      </c>
      <c r="E79" s="3">
        <v>1.0287328751566001</v>
      </c>
      <c r="H79" t="str">
        <v>Formic Acid</v>
      </c>
      <c r="I79" s="3">
        <v>0.59094275182311218</v>
      </c>
      <c r="J79" s="3">
        <v>0.24807985363684301</v>
      </c>
      <c r="K79" s="3">
        <v>0.32542587887698099</v>
      </c>
      <c r="L79" s="3">
        <v>0.54646411591554944</v>
      </c>
      <c r="M79" s="3"/>
      <c r="N79" s="3"/>
      <c r="O79" s="3" t="str">
        <v>Ethyl benzene</v>
      </c>
      <c r="P79" s="3">
        <v>1.9790570713885385</v>
      </c>
      <c r="Q79" s="3">
        <v>2.6687749269594638</v>
      </c>
      <c r="R79" s="3">
        <v>1.9075913643960634</v>
      </c>
      <c r="S79" s="3">
        <v>1.2488967670797324</v>
      </c>
      <c r="T79" s="3"/>
    </row>
    <row r="80" spans="1:20" x14ac:dyDescent="0.25">
      <c r="A80" s="15" t="s">
        <v>206</v>
      </c>
      <c r="B80" s="3">
        <v>2.2710450263596922</v>
      </c>
      <c r="C80" s="3">
        <v>3.7507577152830098</v>
      </c>
      <c r="D80" s="3">
        <v>0.34933211491990301</v>
      </c>
      <c r="E80" s="3">
        <v>0.411748295064922</v>
      </c>
      <c r="H80" t="str">
        <v>Acetic Acid</v>
      </c>
      <c r="I80" s="3">
        <v>0.29868279797698277</v>
      </c>
      <c r="J80" s="3">
        <v>0.38578548917722799</v>
      </c>
      <c r="K80" s="3">
        <v>0.28699028399750898</v>
      </c>
      <c r="L80" s="3">
        <v>7.7573152475209029E-3</v>
      </c>
      <c r="M80" s="3"/>
      <c r="N80" s="3"/>
      <c r="O80" s="3" t="str">
        <v>styrene</v>
      </c>
      <c r="P80" s="3">
        <v>1.8810047467436797</v>
      </c>
      <c r="Q80" s="3">
        <v>5.3952307091874028</v>
      </c>
      <c r="R80" s="3">
        <v>1.9808432084058469</v>
      </c>
      <c r="S80" s="3">
        <v>0.16058491741064712</v>
      </c>
      <c r="T80" s="3"/>
    </row>
    <row r="81" spans="1:20" x14ac:dyDescent="0.25">
      <c r="A81" s="15" t="s">
        <v>205</v>
      </c>
      <c r="B81" s="3">
        <v>1.6975890306226349</v>
      </c>
      <c r="C81" s="3">
        <v>4.2188473661104098</v>
      </c>
      <c r="D81" s="3">
        <v>4.9474737842163998</v>
      </c>
      <c r="E81" s="3">
        <v>0.63431024468476704</v>
      </c>
      <c r="H81" t="str">
        <v>Lactic Acid</v>
      </c>
      <c r="I81" s="3">
        <v>0.26625759445799346</v>
      </c>
      <c r="J81" s="3">
        <v>2.3932773018118598</v>
      </c>
      <c r="K81" s="3">
        <v>0.28698034714722498</v>
      </c>
      <c r="L81" s="3">
        <v>4.8033514623536614E-3</v>
      </c>
      <c r="M81" s="3"/>
      <c r="N81" s="3"/>
      <c r="O81" s="3" t="str">
        <v>benzene, (1-methylethyl)-</v>
      </c>
      <c r="P81" s="3">
        <v>1.6707429022740485</v>
      </c>
      <c r="Q81" s="3">
        <v>4.135831477528189</v>
      </c>
      <c r="R81" s="3">
        <v>1.8048910609784232</v>
      </c>
      <c r="S81" s="3">
        <v>3.4054560300137829E-2</v>
      </c>
      <c r="T81" s="3"/>
    </row>
    <row r="82" spans="1:20" x14ac:dyDescent="0.25">
      <c r="A82" s="15" t="s">
        <v>320</v>
      </c>
      <c r="B82" s="3">
        <v>2.1036124114127586</v>
      </c>
      <c r="C82" s="3">
        <v>2.08486462332068</v>
      </c>
      <c r="D82" s="3">
        <v>3.9005350427876402</v>
      </c>
      <c r="E82" s="3">
        <v>0.61887377898751195</v>
      </c>
      <c r="H82" t="str">
        <v>Pyrrole</v>
      </c>
      <c r="I82" s="3">
        <v>0</v>
      </c>
      <c r="J82" s="3">
        <v>0.99412754907558898</v>
      </c>
      <c r="K82" s="3">
        <v>0.150084188612191</v>
      </c>
      <c r="L82" s="3">
        <v>0</v>
      </c>
      <c r="M82" s="3"/>
      <c r="N82" s="3"/>
      <c r="O82" s="3" t="str">
        <v>Denace,3-ethyl-3-methyl</v>
      </c>
      <c r="P82" s="3">
        <v>1.6906983405659708</v>
      </c>
      <c r="Q82" s="3">
        <v>2.5441381437852542</v>
      </c>
      <c r="R82" s="3">
        <v>1.6878758010074879</v>
      </c>
      <c r="S82" s="3">
        <v>4.3176083199517006</v>
      </c>
      <c r="T82" s="3"/>
    </row>
    <row r="83" spans="1:20" x14ac:dyDescent="0.25">
      <c r="A83" s="15" t="s">
        <v>208</v>
      </c>
      <c r="B83" s="3">
        <v>2.5927441909369362</v>
      </c>
      <c r="C83" s="3">
        <v>0.44177722986295498</v>
      </c>
      <c r="D83" s="3">
        <v>5.9462693784342602E-2</v>
      </c>
      <c r="E83" s="3">
        <v>2.8176837014316001</v>
      </c>
      <c r="H83" t="str">
        <v>Urea</v>
      </c>
      <c r="I83" s="3">
        <v>0.3574911561501396</v>
      </c>
      <c r="J83" s="3">
        <v>0.21731842241837901</v>
      </c>
      <c r="K83" s="3">
        <v>0.215477539695695</v>
      </c>
      <c r="L83" s="3">
        <v>0.65159833143446733</v>
      </c>
      <c r="M83" s="3"/>
      <c r="N83" s="3"/>
      <c r="O83" s="3" t="str">
        <v>Decane</v>
      </c>
      <c r="P83" s="3">
        <v>1.7561776764507337</v>
      </c>
      <c r="Q83" s="3">
        <v>5.294475274210992</v>
      </c>
      <c r="R83" s="3">
        <v>1.3291444681744111</v>
      </c>
      <c r="S83" s="3">
        <v>2.9506725551557653</v>
      </c>
      <c r="T83" s="3"/>
    </row>
    <row r="84" spans="1:20" x14ac:dyDescent="0.25">
      <c r="A84" s="15" t="s">
        <v>210</v>
      </c>
      <c r="B84" s="3">
        <v>3.1406573641606164</v>
      </c>
      <c r="C84" s="3">
        <v>1.3204953725485</v>
      </c>
      <c r="D84" s="3">
        <v>2.8317317223872802</v>
      </c>
      <c r="E84" s="3">
        <v>7.9534220279902597</v>
      </c>
      <c r="H84" t="str">
        <v>Ethyl benzene</v>
      </c>
      <c r="I84" s="3">
        <v>0</v>
      </c>
      <c r="J84" s="3">
        <v>0.18547839384401499</v>
      </c>
      <c r="K84" s="3">
        <v>0.154245821287226</v>
      </c>
      <c r="L84" s="3">
        <v>0.21079661156227858</v>
      </c>
      <c r="M84" s="3"/>
      <c r="N84" s="3"/>
      <c r="O84" s="3" t="str">
        <v>Octane,5-ethyl-2-methyl</v>
      </c>
      <c r="P84" s="3">
        <v>1.6433741591649587</v>
      </c>
      <c r="Q84" s="3">
        <v>2.3820499385880316</v>
      </c>
      <c r="R84" s="3">
        <v>1.8461237158437502</v>
      </c>
      <c r="S84" s="3">
        <v>0.18267204659735117</v>
      </c>
      <c r="T84" s="3"/>
    </row>
    <row r="85" spans="1:20" x14ac:dyDescent="0.25">
      <c r="A85" s="15" t="s">
        <v>190</v>
      </c>
      <c r="B85" s="3">
        <v>0</v>
      </c>
      <c r="C85" s="17">
        <v>2.6832225590720098</v>
      </c>
      <c r="D85" s="17">
        <v>5.3074067005969896</v>
      </c>
      <c r="E85" s="17">
        <v>1.1887204555467299</v>
      </c>
      <c r="H85" t="str">
        <v>Propionic Acid</v>
      </c>
      <c r="I85" s="3">
        <v>0.16628352315832412</v>
      </c>
      <c r="J85" s="3">
        <v>0.26497700167718602</v>
      </c>
      <c r="K85" s="3">
        <v>0.26308386345101198</v>
      </c>
      <c r="L85" s="3">
        <v>0.33478704197475312</v>
      </c>
      <c r="M85" s="3"/>
      <c r="N85" s="3"/>
      <c r="O85" s="3" t="str">
        <v>Phenol</v>
      </c>
      <c r="P85" s="3">
        <v>1.3001075974469587</v>
      </c>
      <c r="Q85" s="3">
        <v>4.3081532460439842</v>
      </c>
      <c r="R85" s="3">
        <v>1.360788885206774</v>
      </c>
      <c r="S85" s="3">
        <v>0.79668703819142672</v>
      </c>
      <c r="T85" s="3"/>
    </row>
    <row r="86" spans="1:20" x14ac:dyDescent="0.25">
      <c r="A86" s="15" t="s">
        <v>203</v>
      </c>
      <c r="B86" s="3">
        <v>0</v>
      </c>
      <c r="C86" s="17">
        <v>0</v>
      </c>
      <c r="D86" s="17">
        <v>0</v>
      </c>
      <c r="E86" s="17">
        <v>3.8448426651547102E-3</v>
      </c>
      <c r="H86" t="str">
        <v>Pyruvic Acid</v>
      </c>
      <c r="I86" s="3">
        <v>1.1797415612373998</v>
      </c>
      <c r="J86" s="3">
        <v>0.48149563311701399</v>
      </c>
      <c r="K86" s="3">
        <v>0.68041567926591995</v>
      </c>
      <c r="L86" s="3">
        <v>0.44176800745440614</v>
      </c>
      <c r="M86" s="3"/>
      <c r="N86" s="3"/>
      <c r="O86" s="3" t="str">
        <v>Benzylamine</v>
      </c>
      <c r="P86" s="3">
        <v>0.76516896130494949</v>
      </c>
      <c r="Q86" s="3">
        <v>3.4493535814635172</v>
      </c>
      <c r="R86" s="3">
        <v>0.77305328255006234</v>
      </c>
      <c r="S86" s="3">
        <v>0.57768169082694032</v>
      </c>
      <c r="T86" s="3"/>
    </row>
    <row r="87" spans="1:20" x14ac:dyDescent="0.25">
      <c r="A87" s="15" t="s">
        <v>198</v>
      </c>
      <c r="B87" s="3">
        <v>0</v>
      </c>
      <c r="C87" s="17">
        <v>1.6986748735922601</v>
      </c>
      <c r="D87" s="17">
        <v>2.5694765875448402</v>
      </c>
      <c r="E87" s="17">
        <v>0.223194477280101</v>
      </c>
      <c r="H87" t="str">
        <v>Vacenic Acid</v>
      </c>
      <c r="I87" s="3">
        <v>0.46235392190799229</v>
      </c>
      <c r="J87" s="3">
        <v>0.348225768367809</v>
      </c>
      <c r="K87" s="3">
        <v>0.580086800580915</v>
      </c>
      <c r="L87" s="3">
        <v>0.60215541090760405</v>
      </c>
      <c r="M87" s="3"/>
      <c r="N87" s="3"/>
      <c r="O87" s="3" t="str">
        <v>(1-Sec-butylvinyl)benzene</v>
      </c>
      <c r="P87" s="3">
        <v>4.1734389922386885</v>
      </c>
      <c r="Q87" s="3">
        <v>1.7556882692880222</v>
      </c>
      <c r="R87" s="3">
        <v>4.287756743945847</v>
      </c>
      <c r="S87" s="3">
        <v>4.1009509708481513</v>
      </c>
      <c r="T87" s="3"/>
    </row>
    <row r="88" spans="1:20" x14ac:dyDescent="0.25">
      <c r="A88" s="15" t="s">
        <v>211</v>
      </c>
      <c r="B88" s="3">
        <v>17.416692413176325</v>
      </c>
      <c r="C88" s="17">
        <v>11.319491784090999</v>
      </c>
      <c r="D88" s="17">
        <v>9.9684533572480802</v>
      </c>
      <c r="E88" s="17">
        <v>15.975047498914901</v>
      </c>
      <c r="H88" t="str">
        <v>Phenol</v>
      </c>
      <c r="I88" s="3">
        <v>0.49530413973188969</v>
      </c>
      <c r="J88" s="3">
        <v>3.7348558363944999</v>
      </c>
      <c r="K88" s="3">
        <v>0.58674595631198501</v>
      </c>
      <c r="L88" s="3">
        <v>1.0648715239194915</v>
      </c>
      <c r="M88" s="3"/>
      <c r="N88" s="3"/>
      <c r="O88" s="3" t="str">
        <v>Tetradecane</v>
      </c>
      <c r="P88" s="3">
        <v>9.8330630221342634</v>
      </c>
      <c r="Q88" s="3">
        <v>0.35623630842625886</v>
      </c>
      <c r="R88" s="3">
        <v>9.9194446511997967</v>
      </c>
      <c r="S88" s="3">
        <v>17.814536401078708</v>
      </c>
      <c r="T88" s="3"/>
    </row>
    <row r="89" spans="1:20" x14ac:dyDescent="0.25">
      <c r="A89" s="15" t="s">
        <v>183</v>
      </c>
      <c r="B89" s="3">
        <v>0</v>
      </c>
      <c r="C89" s="17">
        <v>2.1799702301773598</v>
      </c>
      <c r="D89" s="17">
        <v>2.7869513980439902E-5</v>
      </c>
      <c r="E89" s="17">
        <v>0.116106114001604</v>
      </c>
      <c r="H89" t="str">
        <v>Benzylamine</v>
      </c>
      <c r="I89" s="3">
        <v>0.33294515858618373</v>
      </c>
      <c r="J89" s="3">
        <v>1.71985345649267</v>
      </c>
      <c r="K89" s="3">
        <v>0.54510472548860001</v>
      </c>
      <c r="L89" s="3">
        <v>0.35127313671655025</v>
      </c>
      <c r="M89" s="3"/>
      <c r="N89" s="3"/>
      <c r="O89" s="3" t="str">
        <v>Pentadecane</v>
      </c>
      <c r="P89" s="3">
        <v>9.8199658177525073</v>
      </c>
      <c r="Q89" s="3">
        <v>3.8930793997324207</v>
      </c>
      <c r="R89" s="3">
        <v>9.6429841650722974</v>
      </c>
      <c r="S89" s="3">
        <v>1.8818811989684614</v>
      </c>
      <c r="T89" s="3"/>
    </row>
    <row r="90" spans="1:20" x14ac:dyDescent="0.25">
      <c r="A90" s="15" t="s">
        <v>204</v>
      </c>
      <c r="B90" s="3">
        <v>0</v>
      </c>
      <c r="C90" s="17">
        <v>4.35402930722618E-3</v>
      </c>
      <c r="D90" s="17">
        <v>0</v>
      </c>
      <c r="E90" s="17">
        <v>1.7622432582576002E-2</v>
      </c>
      <c r="H90" t="str">
        <v>2,5-hexanedione</v>
      </c>
      <c r="I90" s="3">
        <v>0.75174140611854989</v>
      </c>
      <c r="J90" s="3">
        <v>0.428731948286391</v>
      </c>
      <c r="K90" s="3">
        <v>0.61821319829395405</v>
      </c>
      <c r="L90" s="3">
        <v>0.67390157882422352</v>
      </c>
      <c r="M90" s="3"/>
      <c r="N90" s="3"/>
      <c r="O90" s="3" t="str">
        <v>Heptadecane</v>
      </c>
      <c r="P90" s="3">
        <v>18.347367363735138</v>
      </c>
      <c r="Q90" s="3">
        <v>0.51059722190891454</v>
      </c>
      <c r="R90" s="3">
        <v>18.254174150847692</v>
      </c>
      <c r="S90" s="3">
        <v>18.37448154837654</v>
      </c>
      <c r="T90" s="3"/>
    </row>
    <row r="91" spans="1:20" x14ac:dyDescent="0.25">
      <c r="A91" s="15" t="s">
        <v>207</v>
      </c>
      <c r="B91" s="3">
        <v>0</v>
      </c>
      <c r="C91" s="17">
        <v>0</v>
      </c>
      <c r="D91" s="17">
        <v>0</v>
      </c>
      <c r="E91" s="17">
        <v>0</v>
      </c>
      <c r="H91" t="str">
        <v>et-diMe-pyrrole</v>
      </c>
      <c r="I91" s="3">
        <v>0.33793089941055254</v>
      </c>
      <c r="J91" s="3">
        <v>5.2784159847816001</v>
      </c>
      <c r="K91" s="3">
        <v>0.54812773719804797</v>
      </c>
      <c r="L91" s="3">
        <v>0.42973104886265689</v>
      </c>
      <c r="M91" s="3"/>
      <c r="N91" s="3"/>
      <c r="O91" s="3" t="str">
        <v>Eicosane</v>
      </c>
      <c r="P91" s="3">
        <v>5.9998038202100226</v>
      </c>
      <c r="Q91" s="3">
        <v>7.054892694053355</v>
      </c>
      <c r="R91" s="3">
        <v>6.1451746496305582</v>
      </c>
      <c r="S91" s="3">
        <v>5.9199633043972355</v>
      </c>
      <c r="T91" s="3"/>
    </row>
    <row r="92" spans="1:20" x14ac:dyDescent="0.25">
      <c r="A92" s="15" t="s">
        <v>166</v>
      </c>
      <c r="B92" s="3">
        <v>5.1415866939314538</v>
      </c>
      <c r="C92" s="17">
        <v>6.1452232418041497</v>
      </c>
      <c r="D92" s="17">
        <v>4.96417071198782</v>
      </c>
      <c r="E92" s="17">
        <v>14.1395283334688</v>
      </c>
      <c r="H92" t="str">
        <v>p-cresol</v>
      </c>
      <c r="I92" s="3">
        <v>0.46273987774386904</v>
      </c>
      <c r="J92" s="3">
        <v>1.3803394355751399</v>
      </c>
      <c r="K92" s="3">
        <v>0.90532222912465599</v>
      </c>
      <c r="L92" s="3">
        <v>0.58889282347905947</v>
      </c>
      <c r="M92" s="3"/>
      <c r="N92" s="3"/>
      <c r="O92" s="3" t="str">
        <v>Cholestane</v>
      </c>
      <c r="P92" s="3">
        <v>5.000083835799682</v>
      </c>
      <c r="Q92" s="3">
        <v>4.078296671878558</v>
      </c>
      <c r="R92" s="3">
        <v>5.2675133388664674</v>
      </c>
      <c r="S92" s="3">
        <v>5.4999072693641908</v>
      </c>
      <c r="T92" s="3"/>
    </row>
    <row r="93" spans="1:20" x14ac:dyDescent="0.25">
      <c r="A93" s="15" t="s">
        <v>193</v>
      </c>
      <c r="B93" s="3">
        <v>3.7977939770850466</v>
      </c>
      <c r="C93" s="17">
        <v>3.5256834159863599</v>
      </c>
      <c r="D93" s="17">
        <v>8.5520538484843502</v>
      </c>
      <c r="E93" s="17">
        <v>1.49948005829928</v>
      </c>
      <c r="H93" t="str">
        <v>4-nonanol, 4-methyl-</v>
      </c>
      <c r="I93" s="3">
        <v>0.45775336934684602</v>
      </c>
      <c r="J93" s="3">
        <v>7.0084784718382101E-2</v>
      </c>
      <c r="K93" s="3">
        <v>0.69342736423619</v>
      </c>
      <c r="L93" s="3">
        <v>0.33843626225722667</v>
      </c>
      <c r="M93" s="3"/>
      <c r="N93" s="3"/>
      <c r="O93" s="3" t="str">
        <v>N-PENTACOSANE</v>
      </c>
      <c r="P93" s="3">
        <v>9.8843943927616138</v>
      </c>
      <c r="Q93" s="3">
        <v>1.5419116048915158</v>
      </c>
      <c r="R93" s="3">
        <v>9.4942353176306131</v>
      </c>
      <c r="S93" s="3">
        <v>9.2522096439815265</v>
      </c>
      <c r="T93" s="3"/>
    </row>
    <row r="94" spans="1:20" x14ac:dyDescent="0.25">
      <c r="A94" s="15" t="s">
        <v>260</v>
      </c>
      <c r="B94" s="3">
        <v>8.7604507896873454</v>
      </c>
      <c r="C94" s="17">
        <v>15.047423082200099</v>
      </c>
      <c r="D94" s="17">
        <v>8.6562660117891195</v>
      </c>
      <c r="E94" s="17">
        <v>2.8189553392931099</v>
      </c>
      <c r="H94" t="str">
        <v>2-Acetylpyrrolidine</v>
      </c>
      <c r="I94" s="3">
        <v>0.62638121221154719</v>
      </c>
      <c r="J94" s="3">
        <v>0.25181610633177798</v>
      </c>
      <c r="K94" s="3">
        <v>0.95745639538285898</v>
      </c>
      <c r="L94" s="3">
        <v>0.40253733188089191</v>
      </c>
      <c r="M94" s="3"/>
      <c r="N94" s="3"/>
      <c r="O94" s="3" t="str">
        <v>Oleamide</v>
      </c>
      <c r="P94" s="3">
        <v>0</v>
      </c>
      <c r="Q94" s="3">
        <v>4.4729904503548337</v>
      </c>
      <c r="R94" s="3">
        <v>0</v>
      </c>
      <c r="S94" s="3">
        <v>2.8845397900226916E-2</v>
      </c>
      <c r="T94" s="3"/>
    </row>
    <row r="95" spans="1:20" x14ac:dyDescent="0.25">
      <c r="A95" s="15" t="s">
        <v>189</v>
      </c>
      <c r="B95" s="3">
        <v>8.7701787304382819</v>
      </c>
      <c r="C95" s="17">
        <v>1.6209380807654199</v>
      </c>
      <c r="D95" s="17">
        <v>4.2663618243668502</v>
      </c>
      <c r="E95" s="17">
        <v>7.8303452830974098</v>
      </c>
      <c r="H95" t="str">
        <v>1-hydroxy-2-methoxy-4-methylbenzene</v>
      </c>
      <c r="I95" s="3">
        <v>0.60336267534925869</v>
      </c>
      <c r="J95" s="3">
        <v>8.9220890632981007</v>
      </c>
      <c r="K95" s="3">
        <v>0.19524365701924201</v>
      </c>
      <c r="L95" s="3">
        <v>0.11935799690365623</v>
      </c>
      <c r="M95" s="3"/>
      <c r="N95" s="3"/>
      <c r="O95" s="3" t="str">
        <v>N-NONACOSANE</v>
      </c>
      <c r="P95" s="3">
        <v>0</v>
      </c>
      <c r="Q95" s="3">
        <v>0.66579484255498889</v>
      </c>
      <c r="R95" s="3">
        <v>0</v>
      </c>
      <c r="S95" s="3">
        <v>0</v>
      </c>
      <c r="T95" s="3"/>
    </row>
    <row r="96" spans="1:20" x14ac:dyDescent="0.25">
      <c r="H96" t="str">
        <v>Tropine</v>
      </c>
      <c r="I96" s="3">
        <v>0.56552205031990499</v>
      </c>
      <c r="J96" s="3">
        <v>0.40605496312160499</v>
      </c>
      <c r="K96" s="3">
        <v>0.77993901861225701</v>
      </c>
      <c r="L96" s="3">
        <v>2.5977093167836047</v>
      </c>
      <c r="M96" s="3"/>
      <c r="N96" s="3"/>
      <c r="O96" s="3" t="str">
        <v>Dotriacontane</v>
      </c>
      <c r="P96" s="3">
        <v>5.7748751737668191E-2</v>
      </c>
      <c r="Q96" s="3">
        <v>2.8148467983254797</v>
      </c>
      <c r="R96" s="3">
        <v>0.13238299362240258</v>
      </c>
      <c r="S96" s="3">
        <v>0</v>
      </c>
      <c r="T96" s="3"/>
    </row>
    <row r="97" spans="8:20" x14ac:dyDescent="0.25">
      <c r="H97" t="str">
        <v>1-Methyl,2-5 Pyrrolidinone</v>
      </c>
      <c r="I97" s="3">
        <v>0.83413238462862394</v>
      </c>
      <c r="J97" s="3">
        <v>0.21086542631081501</v>
      </c>
      <c r="K97" s="3">
        <v>0.44386529033626398</v>
      </c>
      <c r="L97" s="3">
        <v>0.12542448076384502</v>
      </c>
      <c r="M97" s="3"/>
      <c r="N97" s="3"/>
      <c r="O97" s="3" t="str">
        <v>Hexatriacontane</v>
      </c>
      <c r="P97" s="3">
        <v>5.7771688212388789E-2</v>
      </c>
      <c r="Q97" s="3">
        <v>4.6732902213158889</v>
      </c>
      <c r="R97" s="3">
        <v>0.14092277459305863</v>
      </c>
      <c r="S97" s="3">
        <v>0.33285613257477209</v>
      </c>
      <c r="T97" s="3"/>
    </row>
    <row r="98" spans="8:20" x14ac:dyDescent="0.25">
      <c r="H98" t="str">
        <v>4-Ethylguaiacol</v>
      </c>
      <c r="I98" s="3">
        <v>0.58757542163721943</v>
      </c>
      <c r="J98" s="3">
        <v>0.414232986818098</v>
      </c>
      <c r="K98" s="3">
        <v>0.13391665854302501</v>
      </c>
      <c r="L98" s="3">
        <v>0.5398987060731536</v>
      </c>
      <c r="M98" s="3"/>
      <c r="N98" s="3"/>
      <c r="O98" s="3" t="str">
        <v>Tetraoctane</v>
      </c>
      <c r="P98" s="3">
        <v>1.5012248676596764</v>
      </c>
      <c r="Q98" s="3">
        <v>3.0886484097221309</v>
      </c>
      <c r="R98" s="3">
        <v>1.4269765839028781</v>
      </c>
      <c r="S98" s="3">
        <v>2.8097919607810766</v>
      </c>
      <c r="T98" s="3"/>
    </row>
    <row r="99" spans="8:20" x14ac:dyDescent="0.25">
      <c r="H99" t="str">
        <v>Texanol</v>
      </c>
      <c r="I99" s="3">
        <v>0.66245692506134823</v>
      </c>
      <c r="J99" s="3">
        <v>1.3062469851287499</v>
      </c>
      <c r="K99" s="3">
        <v>0.69128682719529699</v>
      </c>
      <c r="L99" s="3">
        <v>1.9513465337055733E-3</v>
      </c>
      <c r="M99" s="3"/>
      <c r="N99" s="3"/>
      <c r="O99" s="3" t="str">
        <v>CORONENE</v>
      </c>
      <c r="P99" s="3">
        <v>1.4990781303827947</v>
      </c>
      <c r="Q99" s="3">
        <v>1.6483841926701099</v>
      </c>
      <c r="R99" s="3">
        <v>1.4363183026101893</v>
      </c>
      <c r="S99" s="3">
        <v>0.14625457598938693</v>
      </c>
      <c r="T99" s="3"/>
    </row>
    <row r="100" spans="8:20" x14ac:dyDescent="0.25">
      <c r="H100" t="str">
        <v>Indole</v>
      </c>
      <c r="I100" s="3">
        <v>0.93141579157598575</v>
      </c>
      <c r="J100" s="3">
        <v>0.25287592860693198</v>
      </c>
      <c r="K100" s="3">
        <v>1.48784481674336</v>
      </c>
      <c r="L100" s="3">
        <v>0.10461099199367307</v>
      </c>
      <c r="M100" s="3"/>
      <c r="N100" s="3"/>
      <c r="O100" s="3" t="str">
        <v>OVALENE</v>
      </c>
      <c r="P100" s="3">
        <v>0.99961958898450232</v>
      </c>
      <c r="Q100" s="3">
        <v>3.3899985863815716</v>
      </c>
      <c r="R100" s="3">
        <v>1.1244336495661382</v>
      </c>
      <c r="S100" s="3">
        <v>0.84406718833428551</v>
      </c>
      <c r="T100" s="3"/>
    </row>
    <row r="101" spans="8:20" x14ac:dyDescent="0.25">
      <c r="H101" t="str">
        <v>2- Piperidone</v>
      </c>
      <c r="I101" s="3">
        <v>1.3196533646139808</v>
      </c>
      <c r="J101" s="3">
        <v>0.26104991762850999</v>
      </c>
      <c r="K101" s="3">
        <v>0.87544575832523497</v>
      </c>
      <c r="L101" s="3">
        <v>0.78016182368534426</v>
      </c>
      <c r="M101" s="3"/>
      <c r="N101" s="3"/>
      <c r="O101" s="3" t="str">
        <v>2,35-HEXATRIACONTANEDIONE</v>
      </c>
      <c r="P101" s="3">
        <v>0.93426229447801323</v>
      </c>
      <c r="Q101" s="3">
        <v>0.97624150336415827</v>
      </c>
      <c r="R101" s="3">
        <v>1.396674870310056</v>
      </c>
      <c r="S101" s="3">
        <v>7.8965361945979667E-2</v>
      </c>
      <c r="T101" s="3"/>
    </row>
    <row r="102" spans="8:20" x14ac:dyDescent="0.25">
      <c r="H102" t="str">
        <v>1-Dodecanol</v>
      </c>
      <c r="I102" s="3">
        <v>1.1387875618485397</v>
      </c>
      <c r="J102" s="3">
        <v>0.55119437749904798</v>
      </c>
      <c r="K102" s="3">
        <v>1.5006143951566899</v>
      </c>
      <c r="L102" s="3">
        <v>0.12273743871651777</v>
      </c>
      <c r="M102" s="3"/>
      <c r="N102" s="3"/>
      <c r="O102" s="3" t="str">
        <v>DOHEXACONTANE</v>
      </c>
      <c r="P102" s="3">
        <v>1.0659748534353108</v>
      </c>
      <c r="Q102" s="3">
        <v>1.7643537757242544</v>
      </c>
      <c r="R102" s="3">
        <v>0.51898236430351385</v>
      </c>
      <c r="S102" s="3">
        <v>2.0443660848917355</v>
      </c>
      <c r="T102" s="3"/>
    </row>
    <row r="103" spans="8:20" x14ac:dyDescent="0.25">
      <c r="H103" t="str">
        <v>Pentadecane</v>
      </c>
      <c r="I103" s="3">
        <v>0.96717036392124545</v>
      </c>
      <c r="J103" s="3">
        <v>0.28703257855332298</v>
      </c>
      <c r="K103" s="3">
        <v>1.01861563967988</v>
      </c>
      <c r="L103" s="3">
        <v>3.9432589431604095</v>
      </c>
      <c r="M103" s="3"/>
      <c r="N103" s="3"/>
      <c r="O103" s="3" t="str">
        <v>DOHEPTACONTANE</v>
      </c>
      <c r="P103" s="3">
        <v>0</v>
      </c>
      <c r="Q103" s="3">
        <v>2.9647358286854262</v>
      </c>
      <c r="R103" s="3">
        <v>0.41845722373770144</v>
      </c>
      <c r="S103" s="3">
        <v>0.30974493677929832</v>
      </c>
      <c r="T103" s="3"/>
    </row>
    <row r="104" spans="8:20" x14ac:dyDescent="0.25">
      <c r="H104" t="str">
        <v>3-methyl-3-propyl-2,5-Pyrrolidinedione</v>
      </c>
      <c r="I104" s="3">
        <v>1.3429699226681859</v>
      </c>
      <c r="J104" s="3">
        <v>8.7263977947315205E-2</v>
      </c>
      <c r="K104" s="3">
        <v>0.81573075988432897</v>
      </c>
      <c r="L104" s="3">
        <v>0.79465146515628438</v>
      </c>
      <c r="M104" s="3"/>
      <c r="N104" s="3"/>
      <c r="O104" s="3" t="str">
        <v>ALL-TRANS-LYCOPENE</v>
      </c>
      <c r="P104" s="3">
        <v>0</v>
      </c>
      <c r="Q104" s="3">
        <v>2.9155367972050645</v>
      </c>
      <c r="R104" s="3">
        <v>0.61207704434492605</v>
      </c>
      <c r="S104" s="3">
        <v>0.7480236735043081</v>
      </c>
      <c r="T104" s="3"/>
    </row>
    <row r="105" spans="8:20" x14ac:dyDescent="0.25">
      <c r="H105" t="str">
        <v>Glycerine</v>
      </c>
      <c r="I105" s="3">
        <v>5.4000095410290543</v>
      </c>
      <c r="J105" s="3">
        <v>0.49026869919252503</v>
      </c>
      <c r="K105" s="3">
        <v>5.3468357047235404</v>
      </c>
      <c r="L105" s="3">
        <v>6.4851327498444862</v>
      </c>
      <c r="M105" s="3"/>
      <c r="N105" s="3"/>
      <c r="O105" s="3"/>
      <c r="P105" s="3"/>
      <c r="Q105" s="3"/>
      <c r="R105" s="3"/>
      <c r="S105" s="3"/>
      <c r="T105" s="3"/>
    </row>
    <row r="106" spans="8:20" x14ac:dyDescent="0.25">
      <c r="H106" t="str">
        <v>Methyl-Dodecanamide</v>
      </c>
      <c r="I106" s="3">
        <v>5.1000072390414104</v>
      </c>
      <c r="J106" s="3">
        <v>0.2432248096462</v>
      </c>
      <c r="K106" s="3">
        <v>5.1561551907674801</v>
      </c>
      <c r="L106" s="3">
        <v>3.9442208564419667</v>
      </c>
      <c r="M106" s="3"/>
      <c r="N106" s="3"/>
      <c r="O106" s="3"/>
      <c r="P106" s="3"/>
      <c r="Q106" s="3"/>
      <c r="R106" s="3"/>
      <c r="S106" s="3"/>
      <c r="T106" s="3"/>
    </row>
    <row r="107" spans="8:20" x14ac:dyDescent="0.25">
      <c r="H107" t="str">
        <v>Heptadecane</v>
      </c>
      <c r="I107" s="3">
        <v>5.9315978967145586</v>
      </c>
      <c r="J107" s="3">
        <v>0.20649646013145501</v>
      </c>
      <c r="K107" s="3">
        <v>5.77599887173663</v>
      </c>
      <c r="L107" s="3">
        <v>7.9724161475846369</v>
      </c>
      <c r="M107" s="3"/>
      <c r="N107" s="3"/>
      <c r="O107" s="3"/>
      <c r="P107" s="3"/>
      <c r="Q107" s="3"/>
      <c r="R107" s="3"/>
      <c r="S107" s="3"/>
      <c r="T107" s="3"/>
    </row>
    <row r="108" spans="8:20" x14ac:dyDescent="0.25">
      <c r="H108" t="str">
        <v>3-decyl-1H-pyrrole</v>
      </c>
      <c r="I108" s="3">
        <v>6.0684528486143794</v>
      </c>
      <c r="J108" s="3">
        <v>0.16204188412569701</v>
      </c>
      <c r="K108" s="3">
        <v>6.2222502587652899</v>
      </c>
      <c r="L108" s="3">
        <v>4.0832458348291487</v>
      </c>
      <c r="M108" s="3"/>
      <c r="N108" s="3"/>
      <c r="O108" s="3"/>
      <c r="P108" s="3"/>
      <c r="Q108" s="3"/>
      <c r="R108" s="3"/>
      <c r="S108" s="3"/>
      <c r="T108" s="3"/>
    </row>
    <row r="109" spans="8:20" x14ac:dyDescent="0.25">
      <c r="H109" t="str">
        <v>Hexadecanol</v>
      </c>
      <c r="I109" s="3">
        <v>8.0000691232211025</v>
      </c>
      <c r="J109" s="3">
        <v>0.30308589600005498</v>
      </c>
      <c r="K109" s="3">
        <v>8.0001323767393195</v>
      </c>
      <c r="L109" s="3">
        <v>7.9515481297325969</v>
      </c>
      <c r="M109" s="3"/>
      <c r="N109" s="3"/>
      <c r="O109" s="3"/>
      <c r="P109" s="3"/>
      <c r="Q109" s="3"/>
      <c r="R109" s="3"/>
      <c r="S109" s="3"/>
      <c r="T109" s="3"/>
    </row>
    <row r="110" spans="8:20" x14ac:dyDescent="0.25">
      <c r="H110" t="str">
        <v>Palmitic Acid</v>
      </c>
      <c r="I110" s="3">
        <v>1.8280782686957626</v>
      </c>
      <c r="J110" s="3">
        <v>0.26590758091345501</v>
      </c>
      <c r="K110" s="3">
        <v>1.7235812076750501</v>
      </c>
      <c r="L110" s="3">
        <v>3.5056139280845224</v>
      </c>
      <c r="M110" s="3"/>
      <c r="N110" s="3"/>
      <c r="O110" s="3"/>
      <c r="P110" s="3"/>
      <c r="Q110" s="3"/>
      <c r="R110" s="3"/>
      <c r="S110" s="3"/>
      <c r="T110" s="3"/>
    </row>
    <row r="111" spans="8:20" x14ac:dyDescent="0.25">
      <c r="H111" t="str">
        <v>Cholestane</v>
      </c>
      <c r="I111" s="3">
        <v>1.5718901673789236</v>
      </c>
      <c r="J111" s="3">
        <v>0.29500913904727399</v>
      </c>
      <c r="K111" s="3">
        <v>1.6761012316342601</v>
      </c>
      <c r="L111" s="3">
        <v>2.2658749565195237E-2</v>
      </c>
      <c r="M111" s="3"/>
      <c r="N111" s="3"/>
      <c r="O111" s="3"/>
      <c r="P111" s="3"/>
      <c r="Q111" s="3"/>
      <c r="R111" s="3"/>
      <c r="S111" s="3"/>
      <c r="T111" s="3"/>
    </row>
    <row r="112" spans="8:20" x14ac:dyDescent="0.25">
      <c r="H112" t="str">
        <v>Myristamide, N-methyl-</v>
      </c>
      <c r="I112" s="3">
        <v>1.5474529864520845</v>
      </c>
      <c r="J112" s="3">
        <v>0.42871983307338501</v>
      </c>
      <c r="K112" s="3">
        <v>1.3798575858512501</v>
      </c>
      <c r="L112" s="3">
        <v>2.2777610198127882</v>
      </c>
      <c r="M112" s="3"/>
      <c r="N112" s="3"/>
      <c r="O112" s="3"/>
      <c r="P112" s="3"/>
      <c r="Q112" s="3"/>
      <c r="R112" s="3"/>
      <c r="S112" s="3"/>
      <c r="T112" s="3"/>
    </row>
    <row r="113" spans="8:20" x14ac:dyDescent="0.25">
      <c r="H113" t="str">
        <v>Methyl dehydroabietate</v>
      </c>
      <c r="I113" s="3">
        <v>1.5197212051394835</v>
      </c>
      <c r="J113" s="3">
        <v>18.446688907172401</v>
      </c>
      <c r="K113" s="3">
        <v>1.73128043346841</v>
      </c>
      <c r="L113" s="3">
        <v>1.5231194632382001</v>
      </c>
      <c r="M113" s="3"/>
      <c r="N113" s="3"/>
      <c r="O113" s="3"/>
      <c r="P113" s="3"/>
      <c r="Q113" s="3"/>
      <c r="R113" s="3"/>
      <c r="S113" s="3"/>
      <c r="T113" s="3"/>
    </row>
    <row r="114" spans="8:20" x14ac:dyDescent="0.25">
      <c r="H114" t="str">
        <v>Cetyl-Amide</v>
      </c>
      <c r="I114" s="3">
        <v>1.5330981537529611</v>
      </c>
      <c r="J114" s="3">
        <v>0.37414140338492302</v>
      </c>
      <c r="K114" s="3">
        <v>1.48950366054951</v>
      </c>
      <c r="L114" s="3">
        <v>0.76023155562773026</v>
      </c>
      <c r="M114" s="3"/>
      <c r="N114" s="3"/>
      <c r="O114" s="3"/>
      <c r="P114" s="3"/>
      <c r="Q114" s="3"/>
      <c r="R114" s="3"/>
      <c r="S114" s="3"/>
      <c r="T114" s="3"/>
    </row>
    <row r="115" spans="8:20" x14ac:dyDescent="0.25">
      <c r="H115" t="str">
        <v>Azobenzene</v>
      </c>
      <c r="I115" s="3">
        <v>0.99936733339125061</v>
      </c>
      <c r="J115" s="3">
        <v>0.379161710580247</v>
      </c>
      <c r="K115" s="3">
        <v>0.99929639034231699</v>
      </c>
      <c r="L115" s="3">
        <v>0.89991049068447881</v>
      </c>
      <c r="M115" s="3"/>
      <c r="N115" s="3"/>
      <c r="O115" s="3"/>
      <c r="P115" s="3"/>
      <c r="Q115" s="3"/>
      <c r="R115" s="3"/>
      <c r="S115" s="3"/>
      <c r="T115" s="3"/>
    </row>
    <row r="116" spans="8:20" x14ac:dyDescent="0.25">
      <c r="H116" t="str">
        <v>Oleamide</v>
      </c>
      <c r="I116" s="3">
        <v>5.5003849621994636</v>
      </c>
      <c r="J116" s="3">
        <v>0.26822057930901699</v>
      </c>
      <c r="K116" s="3">
        <v>5.5003113876833103</v>
      </c>
      <c r="L116" s="3">
        <v>5.6228152904399797</v>
      </c>
      <c r="M116" s="3"/>
      <c r="N116" s="3"/>
      <c r="O116" s="3"/>
      <c r="P116" s="3"/>
      <c r="Q116" s="3"/>
      <c r="R116" s="3"/>
      <c r="S116" s="3"/>
      <c r="T116" s="3"/>
    </row>
    <row r="117" spans="8:20" x14ac:dyDescent="0.25">
      <c r="H117" t="str">
        <v>Ethyl benzoate</v>
      </c>
      <c r="I117" s="3">
        <v>2.0053712642166812</v>
      </c>
      <c r="J117" s="3">
        <v>0.12807569108397901</v>
      </c>
      <c r="K117" s="3">
        <v>1.88833083898137</v>
      </c>
      <c r="L117" s="3">
        <v>2.5262837735456216</v>
      </c>
      <c r="M117" s="3"/>
      <c r="N117" s="3"/>
      <c r="O117" s="3"/>
      <c r="P117" s="3"/>
      <c r="Q117" s="3"/>
      <c r="R117" s="3"/>
      <c r="S117" s="3"/>
      <c r="T117" s="3"/>
    </row>
    <row r="118" spans="8:20" x14ac:dyDescent="0.25">
      <c r="H118" t="str">
        <v>Dotriacontane</v>
      </c>
      <c r="I118" s="3">
        <v>1.749382653833542</v>
      </c>
      <c r="J118" s="3">
        <v>1.95338030467174</v>
      </c>
      <c r="K118" s="3">
        <v>2.02844670206039</v>
      </c>
      <c r="L118" s="3">
        <v>2.2280919442922968</v>
      </c>
      <c r="M118" s="3"/>
      <c r="N118" s="3"/>
      <c r="O118" s="3"/>
      <c r="P118" s="3"/>
      <c r="Q118" s="3"/>
      <c r="R118" s="3"/>
      <c r="S118" s="3"/>
      <c r="T118" s="3"/>
    </row>
    <row r="119" spans="8:20" x14ac:dyDescent="0.25">
      <c r="H119" t="str">
        <v>Quinine</v>
      </c>
      <c r="I119" s="3">
        <v>1.9149393100581484</v>
      </c>
      <c r="J119" s="3">
        <v>0.294417315784198</v>
      </c>
      <c r="K119" s="3">
        <v>1.6298535507437499</v>
      </c>
      <c r="L119" s="3">
        <v>1.4722492925087953</v>
      </c>
      <c r="M119" s="3"/>
      <c r="N119" s="3"/>
      <c r="O119" s="3"/>
      <c r="P119" s="3"/>
      <c r="Q119" s="3"/>
      <c r="R119" s="3"/>
      <c r="S119" s="3"/>
      <c r="T119" s="3"/>
    </row>
    <row r="120" spans="8:20" x14ac:dyDescent="0.25">
      <c r="H120" t="str">
        <v>Hexatriacontane</v>
      </c>
      <c r="I120" s="3">
        <v>1.8303723063417885</v>
      </c>
      <c r="J120" s="3">
        <v>8.5805329222003499E-2</v>
      </c>
      <c r="K120" s="3">
        <v>1.9535534388133999</v>
      </c>
      <c r="L120" s="3">
        <v>1.2103855219099917</v>
      </c>
      <c r="M120" s="3"/>
      <c r="N120" s="3"/>
      <c r="O120" s="3"/>
      <c r="P120" s="3"/>
      <c r="Q120" s="3"/>
      <c r="R120" s="3"/>
      <c r="S120" s="3"/>
      <c r="T120" s="3"/>
    </row>
    <row r="121" spans="8:20" x14ac:dyDescent="0.25">
      <c r="H121" t="str">
        <v>Benzenepropanamide,N-hydroxy-a-(hydroxyimino)-</v>
      </c>
      <c r="I121" s="3">
        <v>1.0475307975319832</v>
      </c>
      <c r="J121" s="3">
        <v>0.80015416901887404</v>
      </c>
      <c r="K121" s="3">
        <v>1.22862354134889</v>
      </c>
      <c r="L121" s="3">
        <v>0.60363805640051105</v>
      </c>
      <c r="M121" s="3"/>
      <c r="N121" s="3"/>
      <c r="O121" s="3"/>
      <c r="P121" s="3"/>
      <c r="Q121" s="3"/>
      <c r="R121" s="3"/>
      <c r="S121" s="3"/>
      <c r="T121" s="3"/>
    </row>
    <row r="122" spans="8:20" x14ac:dyDescent="0.25">
      <c r="H122" t="str">
        <v>4-Cyanophenyl 4-(tetradecyloxy)benzoate</v>
      </c>
      <c r="I122" s="3">
        <v>1.4745905246541873</v>
      </c>
      <c r="J122" s="3">
        <v>0.45646079343945101</v>
      </c>
      <c r="K122" s="3">
        <v>1.2863821820705901</v>
      </c>
      <c r="L122" s="3">
        <v>3.3367915178048168E-3</v>
      </c>
      <c r="M122" s="3"/>
      <c r="N122" s="3"/>
      <c r="O122" s="3"/>
      <c r="P122" s="3"/>
      <c r="Q122" s="3"/>
      <c r="R122" s="3"/>
      <c r="S122" s="3"/>
      <c r="T122" s="3"/>
    </row>
    <row r="123" spans="8:20" x14ac:dyDescent="0.25">
      <c r="H123" t="str">
        <v>Tetraoctane</v>
      </c>
      <c r="I123" s="3">
        <v>1.3479777130875017</v>
      </c>
      <c r="J123" s="3">
        <v>11.061272680241601</v>
      </c>
      <c r="K123" s="3">
        <v>1.4481235805788699</v>
      </c>
      <c r="L123" s="3">
        <v>3.9010581055236409</v>
      </c>
      <c r="M123" s="3"/>
      <c r="N123" s="3"/>
      <c r="O123" s="3"/>
      <c r="P123" s="3"/>
      <c r="Q123" s="3"/>
      <c r="R123" s="3"/>
      <c r="S123" s="3"/>
      <c r="T123" s="3"/>
    </row>
    <row r="124" spans="8:20" x14ac:dyDescent="0.25">
      <c r="H124" t="str">
        <v>CORONENE</v>
      </c>
      <c r="I124" s="3">
        <v>0.92875488657849303</v>
      </c>
      <c r="J124" s="3">
        <v>0.33991253213874401</v>
      </c>
      <c r="K124" s="3">
        <v>0.68641075151582998</v>
      </c>
      <c r="L124" s="3">
        <v>1.0720531816607983</v>
      </c>
      <c r="M124" s="3"/>
      <c r="N124" s="3"/>
      <c r="O124" s="3"/>
      <c r="P124" s="3"/>
      <c r="Q124" s="3"/>
      <c r="R124" s="3"/>
      <c r="S124" s="3"/>
      <c r="T124" s="3"/>
    </row>
    <row r="125" spans="8:20" x14ac:dyDescent="0.25">
      <c r="H125" t="str">
        <v>N-BENZYLOLEAMIDE</v>
      </c>
      <c r="I125" s="3">
        <v>1.2012823947455324</v>
      </c>
      <c r="J125" s="3">
        <v>5.8569091769741002</v>
      </c>
      <c r="K125" s="3">
        <v>1.35021112084754</v>
      </c>
      <c r="L125" s="3">
        <v>0.43716717078210904</v>
      </c>
      <c r="M125" s="3"/>
      <c r="N125" s="3"/>
      <c r="O125" s="3"/>
      <c r="P125" s="3"/>
      <c r="Q125" s="3"/>
      <c r="R125" s="3"/>
      <c r="S125" s="3"/>
      <c r="T125" s="3"/>
    </row>
    <row r="126" spans="8:20" x14ac:dyDescent="0.25">
      <c r="H126" t="str">
        <v>OXYPHENISATIN-ACETATE</v>
      </c>
      <c r="I126" s="3">
        <v>3.7900634020575321</v>
      </c>
      <c r="J126" s="3">
        <v>4.9875821850036797</v>
      </c>
      <c r="K126" s="3">
        <v>3.8410283023209502</v>
      </c>
      <c r="L126" s="3">
        <v>3.0500149881108327</v>
      </c>
      <c r="M126" s="3"/>
      <c r="N126" s="3"/>
      <c r="O126" s="3"/>
      <c r="P126" s="3"/>
      <c r="Q126" s="3"/>
      <c r="R126" s="3"/>
      <c r="S126" s="3"/>
      <c r="T126" s="3"/>
    </row>
    <row r="127" spans="8:20" x14ac:dyDescent="0.25">
      <c r="H127" t="str">
        <v>OVALENE</v>
      </c>
      <c r="I127" s="3">
        <v>3.209367538127458</v>
      </c>
      <c r="J127" s="3">
        <v>0.27990061249034698</v>
      </c>
      <c r="K127" s="3">
        <v>3.1587468156375702</v>
      </c>
      <c r="L127" s="3">
        <v>3.8815950937944059</v>
      </c>
      <c r="M127" s="3"/>
      <c r="N127" s="3"/>
      <c r="O127" s="3"/>
      <c r="P127" s="3"/>
      <c r="Q127" s="3"/>
      <c r="R127" s="3"/>
      <c r="S127" s="3"/>
      <c r="T127" s="3"/>
    </row>
    <row r="128" spans="8:20" x14ac:dyDescent="0.25">
      <c r="H128" t="str">
        <v>2,35-HEXATRIACONTANEDIONE</v>
      </c>
      <c r="I128" s="3">
        <v>1.2066556521297196</v>
      </c>
      <c r="J128" s="3">
        <v>7.2713319027024497</v>
      </c>
      <c r="K128" s="3">
        <v>1.1301232470395399</v>
      </c>
      <c r="L128" s="3">
        <v>2.5892048115418329</v>
      </c>
      <c r="M128" s="3"/>
      <c r="N128" s="3"/>
      <c r="O128" s="3"/>
      <c r="P128" s="3"/>
      <c r="Q128" s="3"/>
      <c r="R128" s="3"/>
      <c r="S128" s="3"/>
      <c r="T128" s="3"/>
    </row>
    <row r="129" spans="8:20" x14ac:dyDescent="0.25">
      <c r="H129" t="str">
        <v>DOHEXACONTANE</v>
      </c>
      <c r="I129" s="3">
        <v>1.1120520619297629</v>
      </c>
      <c r="J129" s="3">
        <v>0.68044488188138097</v>
      </c>
      <c r="K129" s="3">
        <v>1.06582629623443</v>
      </c>
      <c r="L129" s="3">
        <v>0.70928329543668744</v>
      </c>
      <c r="M129" s="3"/>
      <c r="N129" s="3"/>
      <c r="O129" s="3"/>
      <c r="P129" s="3"/>
      <c r="Q129" s="3"/>
      <c r="R129" s="3"/>
      <c r="S129" s="3"/>
      <c r="T129" s="3"/>
    </row>
    <row r="130" spans="8:20" x14ac:dyDescent="0.25">
      <c r="H130" t="str">
        <v>QUERCETIN</v>
      </c>
      <c r="I130" s="3">
        <v>1.6409396034197727</v>
      </c>
      <c r="J130" s="3">
        <v>0.29953968881514997</v>
      </c>
      <c r="K130" s="3">
        <v>1.80936969841172</v>
      </c>
      <c r="L130" s="3">
        <v>0.93974675378026429</v>
      </c>
      <c r="M130" s="3"/>
      <c r="N130" s="3"/>
      <c r="O130" s="3"/>
      <c r="P130" s="3"/>
      <c r="Q130" s="3"/>
      <c r="R130" s="3"/>
      <c r="S130" s="3"/>
      <c r="T130" s="3"/>
    </row>
    <row r="131" spans="8:20" x14ac:dyDescent="0.25">
      <c r="H131" t="str">
        <v>TETRAPHENYLPORPHINE</v>
      </c>
      <c r="I131" s="3">
        <v>1.0405382516629171</v>
      </c>
      <c r="J131" s="3">
        <v>0.28867819757961799</v>
      </c>
      <c r="K131" s="3">
        <v>0.99563424975958503</v>
      </c>
      <c r="L131" s="3">
        <v>0.80425510203721928</v>
      </c>
      <c r="M131" s="3"/>
      <c r="N131" s="3"/>
      <c r="O131" s="3"/>
      <c r="P131" s="3"/>
      <c r="Q131" s="3"/>
      <c r="R131" s="3"/>
      <c r="S131" s="3"/>
      <c r="T131" s="3"/>
    </row>
    <row r="132" spans="8:20" x14ac:dyDescent="0.25">
      <c r="H132" t="str">
        <v>DOHEPTACONTANE</v>
      </c>
      <c r="I132" s="3">
        <v>1.5336088075175618</v>
      </c>
      <c r="J132" s="3">
        <v>0.38844806563081902</v>
      </c>
      <c r="K132" s="3">
        <v>1.9273116183576899</v>
      </c>
      <c r="L132" s="3">
        <v>3.5036338086115415</v>
      </c>
      <c r="M132" s="3"/>
      <c r="N132" s="3"/>
      <c r="O132" s="3"/>
      <c r="P132" s="3"/>
      <c r="Q132" s="3"/>
      <c r="R132" s="3"/>
      <c r="S132" s="3"/>
      <c r="T132" s="3"/>
    </row>
    <row r="133" spans="8:20" x14ac:dyDescent="0.25">
      <c r="H133" t="str">
        <v>ALL-TRANS-LYCOPENE</v>
      </c>
      <c r="I133" s="3">
        <v>1.4665358070300611</v>
      </c>
      <c r="J133" s="3">
        <v>0.27390719905602601</v>
      </c>
      <c r="K133" s="3">
        <v>2.07281148898198</v>
      </c>
      <c r="L133" s="3">
        <v>0.5136372771536335</v>
      </c>
      <c r="M133" s="3"/>
      <c r="N133" s="3"/>
      <c r="O133" s="3"/>
      <c r="P133" s="3"/>
      <c r="Q133" s="3"/>
      <c r="R133" s="3"/>
      <c r="S133" s="3"/>
      <c r="T133" s="3"/>
    </row>
  </sheetData>
  <mergeCells count="4">
    <mergeCell ref="AS5:AV5"/>
    <mergeCell ref="AY5:BB5"/>
    <mergeCell ref="P73:Q73"/>
    <mergeCell ref="H73:L73"/>
  </mergeCells>
  <phoneticPr fontId="6" type="noConversion"/>
  <conditionalFormatting sqref="B75:E95">
    <cfRule type="cellIs" dxfId="29" priority="4" operator="equal">
      <formula>0</formula>
    </cfRule>
  </conditionalFormatting>
  <conditionalFormatting sqref="I75:L133">
    <cfRule type="cellIs" dxfId="28" priority="3" operator="equal">
      <formula>0</formula>
    </cfRule>
  </conditionalFormatting>
  <conditionalFormatting sqref="E86">
    <cfRule type="cellIs" dxfId="27" priority="2" operator="equal">
      <formula>0</formula>
    </cfRule>
  </conditionalFormatting>
  <conditionalFormatting sqref="P75:S104">
    <cfRule type="cellIs" dxfId="26" priority="1" operator="equal">
      <formula>0</formula>
    </cfRule>
  </conditionalFormatting>
  <pageMargins left="0.7" right="0.7" top="0.75" bottom="0.75" header="0.3" footer="0.3"/>
  <pageSetup orientation="portrait" verticalDpi="0" r:id="rId1"/>
  <drawing r:id="rId2"/>
  <tableParts count="4"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3B906-3B06-4302-93DE-5A94E5106A60}">
  <dimension ref="A1:KS65"/>
  <sheetViews>
    <sheetView workbookViewId="0">
      <selection activeCell="B9" sqref="B9:C9"/>
    </sheetView>
  </sheetViews>
  <sheetFormatPr defaultRowHeight="15" x14ac:dyDescent="0.25"/>
  <cols>
    <col min="1" max="1" width="16.28515625" bestFit="1" customWidth="1"/>
    <col min="2" max="4" width="11.7109375" customWidth="1"/>
    <col min="5" max="5" width="13.7109375" customWidth="1"/>
    <col min="6" max="6" width="14.140625" customWidth="1"/>
    <col min="7" max="7" width="14" bestFit="1" customWidth="1"/>
    <col min="8" max="8" width="14.140625" bestFit="1" customWidth="1"/>
    <col min="9" max="9" width="11.7109375" customWidth="1"/>
    <col min="10" max="10" width="13.5703125" customWidth="1"/>
    <col min="11" max="11" width="18.28515625" bestFit="1" customWidth="1"/>
    <col min="12" max="12" width="11.7109375" customWidth="1"/>
    <col min="13" max="13" width="13.28515625" customWidth="1"/>
    <col min="14" max="14" width="12.5703125" customWidth="1"/>
    <col min="15" max="15" width="11.7109375" customWidth="1"/>
    <col min="16" max="16" width="12.7109375" customWidth="1"/>
    <col min="17" max="17" width="13.85546875" customWidth="1"/>
    <col min="18" max="19" width="11.7109375" customWidth="1"/>
    <col min="20" max="20" width="12.28515625" customWidth="1"/>
    <col min="21" max="22" width="11.7109375" customWidth="1"/>
  </cols>
  <sheetData>
    <row r="1" spans="1:164" x14ac:dyDescent="0.25">
      <c r="A1" t="s">
        <v>330</v>
      </c>
      <c r="B1" t="s">
        <v>316</v>
      </c>
      <c r="C1" t="s">
        <v>316</v>
      </c>
      <c r="D1" t="s">
        <v>316</v>
      </c>
      <c r="E1" t="s">
        <v>316</v>
      </c>
      <c r="F1" t="s">
        <v>318</v>
      </c>
      <c r="G1" t="s">
        <v>318</v>
      </c>
      <c r="H1" t="s">
        <v>318</v>
      </c>
      <c r="I1" t="s">
        <v>318</v>
      </c>
      <c r="J1" t="s">
        <v>318</v>
      </c>
      <c r="K1" t="s">
        <v>318</v>
      </c>
      <c r="L1" t="s">
        <v>321</v>
      </c>
      <c r="M1" t="s">
        <v>321</v>
      </c>
      <c r="N1" t="s">
        <v>321</v>
      </c>
      <c r="O1" t="s">
        <v>321</v>
      </c>
      <c r="P1" t="s">
        <v>321</v>
      </c>
      <c r="Q1" t="s">
        <v>321</v>
      </c>
      <c r="R1" t="s">
        <v>321</v>
      </c>
      <c r="S1" t="s">
        <v>322</v>
      </c>
      <c r="T1" t="s">
        <v>322</v>
      </c>
      <c r="U1" t="s">
        <v>322</v>
      </c>
      <c r="V1" t="s">
        <v>322</v>
      </c>
    </row>
    <row r="2" spans="1:164" x14ac:dyDescent="0.25">
      <c r="A2" t="s">
        <v>331</v>
      </c>
      <c r="B2" s="4" t="s">
        <v>191</v>
      </c>
      <c r="C2" s="4" t="s">
        <v>209</v>
      </c>
      <c r="D2" s="4" t="s">
        <v>317</v>
      </c>
      <c r="E2" s="4" t="s">
        <v>344</v>
      </c>
      <c r="F2" s="4" t="s">
        <v>319</v>
      </c>
      <c r="G2" s="4" t="s">
        <v>206</v>
      </c>
      <c r="H2" s="4" t="s">
        <v>205</v>
      </c>
      <c r="I2" s="4" t="s">
        <v>320</v>
      </c>
      <c r="J2" s="4" t="s">
        <v>208</v>
      </c>
      <c r="K2" s="4" t="s">
        <v>210</v>
      </c>
      <c r="L2" s="4" t="s">
        <v>190</v>
      </c>
      <c r="M2" s="4" t="s">
        <v>203</v>
      </c>
      <c r="N2" s="4" t="s">
        <v>198</v>
      </c>
      <c r="O2" s="4" t="s">
        <v>211</v>
      </c>
      <c r="P2" s="4" t="s">
        <v>183</v>
      </c>
      <c r="Q2" s="4" t="s">
        <v>204</v>
      </c>
      <c r="R2" s="4" t="s">
        <v>207</v>
      </c>
      <c r="S2" s="4" t="s">
        <v>166</v>
      </c>
      <c r="T2" s="4" t="s">
        <v>193</v>
      </c>
      <c r="U2" s="4" t="s">
        <v>260</v>
      </c>
      <c r="V2" s="4" t="s">
        <v>189</v>
      </c>
    </row>
    <row r="3" spans="1:164" x14ac:dyDescent="0.25">
      <c r="A3" t="s">
        <v>332</v>
      </c>
      <c r="B3" s="4">
        <v>232.96</v>
      </c>
      <c r="C3" s="4">
        <v>415.5</v>
      </c>
      <c r="D3" s="4">
        <v>117.9</v>
      </c>
      <c r="E3" s="4">
        <v>520</v>
      </c>
      <c r="F3" s="4">
        <v>351</v>
      </c>
      <c r="G3" s="4">
        <v>361</v>
      </c>
      <c r="H3" s="4">
        <v>359.35199999999998</v>
      </c>
      <c r="I3" s="4">
        <v>359.85</v>
      </c>
      <c r="J3" s="4">
        <v>397</v>
      </c>
      <c r="K3" s="4">
        <v>419.29899999999998</v>
      </c>
      <c r="L3" s="4">
        <v>212.9</v>
      </c>
      <c r="M3" s="4">
        <v>333.8</v>
      </c>
      <c r="N3" s="4">
        <v>264.10000000000002</v>
      </c>
      <c r="O3" s="4">
        <v>425.85</v>
      </c>
      <c r="P3" s="4">
        <v>131.1</v>
      </c>
      <c r="Q3" s="4">
        <v>354.85</v>
      </c>
      <c r="R3" s="4">
        <v>385.2</v>
      </c>
      <c r="S3" s="4">
        <v>205</v>
      </c>
      <c r="T3" s="4">
        <v>245.5</v>
      </c>
      <c r="U3" s="4">
        <v>181.84</v>
      </c>
      <c r="V3" s="4">
        <v>191.00399999999999</v>
      </c>
    </row>
    <row r="4" spans="1:164" x14ac:dyDescent="0.25">
      <c r="A4" t="s">
        <v>324</v>
      </c>
      <c r="B4" s="4">
        <v>1.56</v>
      </c>
      <c r="C4" s="4">
        <v>1.52</v>
      </c>
      <c r="D4" s="4">
        <v>1.05</v>
      </c>
      <c r="E4" s="4">
        <v>1.54</v>
      </c>
      <c r="F4" s="4">
        <v>0.85299999999999998</v>
      </c>
      <c r="G4" s="4">
        <v>0.94099999999999995</v>
      </c>
      <c r="H4" s="4">
        <v>0.89400000000000002</v>
      </c>
      <c r="I4" s="4">
        <v>0.89500000000000002</v>
      </c>
      <c r="J4" s="4">
        <v>0.82399999999999995</v>
      </c>
      <c r="K4" s="4">
        <v>0.9</v>
      </c>
      <c r="L4" s="4">
        <v>1.42</v>
      </c>
      <c r="M4" s="4">
        <v>1.46</v>
      </c>
      <c r="N4" s="4">
        <v>1.7</v>
      </c>
      <c r="O4" s="4">
        <v>1.61</v>
      </c>
      <c r="P4" s="4">
        <v>1</v>
      </c>
      <c r="Q4" s="4">
        <v>1.34</v>
      </c>
      <c r="R4" s="4">
        <v>1.3</v>
      </c>
      <c r="S4" s="4">
        <v>1.1100000000000001</v>
      </c>
      <c r="T4" s="4">
        <v>1.3440000000000001</v>
      </c>
      <c r="U4" s="4">
        <v>1.07</v>
      </c>
      <c r="V4" s="4">
        <v>1.05</v>
      </c>
      <c r="W4" s="15"/>
    </row>
    <row r="5" spans="1:164" x14ac:dyDescent="0.25">
      <c r="A5" t="s">
        <v>0</v>
      </c>
      <c r="B5" s="4">
        <v>180.16</v>
      </c>
      <c r="C5" s="4">
        <v>150.13</v>
      </c>
      <c r="D5" s="4">
        <v>60.05</v>
      </c>
      <c r="E5" s="4">
        <v>180.15600000000001</v>
      </c>
      <c r="F5" s="4">
        <v>256.39999999999998</v>
      </c>
      <c r="G5" s="4">
        <v>284.48</v>
      </c>
      <c r="H5" s="4">
        <v>254.41</v>
      </c>
      <c r="I5" s="4">
        <v>284.47000000000003</v>
      </c>
      <c r="J5" s="4">
        <v>312.52999999999997</v>
      </c>
      <c r="K5" s="4">
        <v>340.59</v>
      </c>
      <c r="L5" s="4">
        <v>89.09</v>
      </c>
      <c r="M5" s="4">
        <v>147.13</v>
      </c>
      <c r="N5" s="4">
        <v>133.11000000000001</v>
      </c>
      <c r="O5" s="4">
        <v>75.069999999999993</v>
      </c>
      <c r="P5" s="4">
        <v>131.16999999999999</v>
      </c>
      <c r="Q5" s="4">
        <v>165.19</v>
      </c>
      <c r="R5" s="4">
        <v>181.19</v>
      </c>
      <c r="S5" s="4">
        <v>124.14</v>
      </c>
      <c r="T5" s="4">
        <v>110.11</v>
      </c>
      <c r="U5" s="4">
        <v>94.11</v>
      </c>
      <c r="V5" s="4">
        <v>108.14</v>
      </c>
    </row>
    <row r="6" spans="1:164" x14ac:dyDescent="0.25">
      <c r="A6" t="s">
        <v>1</v>
      </c>
      <c r="B6" s="4">
        <v>0.39964475999999999</v>
      </c>
      <c r="C6" s="4">
        <v>0.39965363399999998</v>
      </c>
      <c r="D6" s="4">
        <v>0.39966694400000002</v>
      </c>
      <c r="E6" s="4">
        <v>0.39965363351761807</v>
      </c>
      <c r="F6" s="4">
        <v>0.74882995299999999</v>
      </c>
      <c r="G6" s="4">
        <v>0.75928008999999996</v>
      </c>
      <c r="H6" s="4">
        <v>0.75468731600000005</v>
      </c>
      <c r="I6" s="4">
        <v>0.75930678100000004</v>
      </c>
      <c r="J6" s="4">
        <v>0.76792627899999999</v>
      </c>
      <c r="K6" s="4">
        <v>0.77512551699999999</v>
      </c>
      <c r="L6" s="4">
        <v>0.40408575600000002</v>
      </c>
      <c r="M6" s="4">
        <v>0.407802624</v>
      </c>
      <c r="N6" s="4">
        <v>0.36060401199999997</v>
      </c>
      <c r="O6" s="4">
        <v>0.31970161200000002</v>
      </c>
      <c r="P6" s="4">
        <v>0.54890600000000001</v>
      </c>
      <c r="Q6" s="4">
        <v>0.653792602</v>
      </c>
      <c r="R6" s="4">
        <v>0.596059385</v>
      </c>
      <c r="S6" s="4">
        <v>0.676655389</v>
      </c>
      <c r="T6" s="4">
        <v>0.65389156299999995</v>
      </c>
      <c r="U6" s="4">
        <v>0.76506216100000002</v>
      </c>
      <c r="V6" s="4">
        <v>0.77677085300000004</v>
      </c>
    </row>
    <row r="7" spans="1:164" x14ac:dyDescent="0.25">
      <c r="A7" t="s">
        <v>2</v>
      </c>
      <c r="B7" s="4">
        <v>6.6607E-2</v>
      </c>
      <c r="C7" s="4">
        <v>6.6609000000000002E-2</v>
      </c>
      <c r="D7" s="4">
        <v>6.6611000000000004E-2</v>
      </c>
      <c r="E7" s="4">
        <v>6.6608938919603011E-2</v>
      </c>
      <c r="F7" s="4">
        <v>0.124805</v>
      </c>
      <c r="G7" s="4">
        <v>0.12654699999999999</v>
      </c>
      <c r="H7" s="4">
        <v>0.11792</v>
      </c>
      <c r="I7" s="4">
        <v>0.119521</v>
      </c>
      <c r="J7" s="4">
        <v>0.12798799999999999</v>
      </c>
      <c r="K7" s="4">
        <v>0.129188</v>
      </c>
      <c r="L7" s="4">
        <v>7.8572000000000003E-2</v>
      </c>
      <c r="M7" s="4">
        <v>6.1170000000000002E-2</v>
      </c>
      <c r="N7" s="4">
        <v>5.2588000000000003E-2</v>
      </c>
      <c r="O7" s="4">
        <v>6.6604999999999998E-2</v>
      </c>
      <c r="P7" s="4">
        <v>9.9108000000000002E-2</v>
      </c>
      <c r="Q7" s="4">
        <v>6.6589999999999996E-2</v>
      </c>
      <c r="R7" s="4">
        <v>6.071E-2</v>
      </c>
      <c r="S7" s="4">
        <v>6.4443E-2</v>
      </c>
      <c r="T7" s="4">
        <v>5.4490999999999998E-2</v>
      </c>
      <c r="U7" s="4">
        <v>6.3755000000000006E-2</v>
      </c>
      <c r="V7" s="4">
        <v>7.3978000000000002E-2</v>
      </c>
    </row>
    <row r="8" spans="1:164" x14ac:dyDescent="0.25">
      <c r="A8" t="s">
        <v>3</v>
      </c>
      <c r="B8" s="4">
        <v>0.53286</v>
      </c>
      <c r="C8" s="4">
        <v>0.53287200000000001</v>
      </c>
      <c r="D8" s="4">
        <v>0.53288899999999995</v>
      </c>
      <c r="E8" s="4">
        <v>0.53287151135682409</v>
      </c>
      <c r="F8" s="4">
        <v>0.124805</v>
      </c>
      <c r="G8" s="4">
        <v>0.112486</v>
      </c>
      <c r="H8" s="4">
        <v>0.125781</v>
      </c>
      <c r="I8" s="4">
        <v>0.11249000000000001</v>
      </c>
      <c r="J8" s="4">
        <v>0.10238999999999999</v>
      </c>
      <c r="K8" s="4">
        <v>9.3954999999999997E-2</v>
      </c>
      <c r="L8" s="4">
        <v>0.35918699999999998</v>
      </c>
      <c r="M8" s="4">
        <v>0.43498900000000001</v>
      </c>
      <c r="N8" s="4">
        <v>0.48080499999999998</v>
      </c>
      <c r="O8" s="4">
        <v>0.42626900000000001</v>
      </c>
      <c r="P8" s="4">
        <v>0.24395800000000001</v>
      </c>
      <c r="Q8" s="4">
        <v>0.193716</v>
      </c>
      <c r="R8" s="4">
        <v>0.26491500000000001</v>
      </c>
      <c r="S8" s="4">
        <v>0.25777299999999997</v>
      </c>
      <c r="T8" s="4">
        <v>0.29061799999999999</v>
      </c>
      <c r="U8" s="4">
        <v>0.170014</v>
      </c>
      <c r="V8" s="4">
        <v>0.147956</v>
      </c>
    </row>
    <row r="9" spans="1:164" x14ac:dyDescent="0.25">
      <c r="A9" t="s">
        <v>4</v>
      </c>
      <c r="B9" s="4"/>
      <c r="C9" s="4"/>
      <c r="D9" s="4"/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0.15714400000000001</v>
      </c>
      <c r="M9" s="4">
        <v>9.5154000000000002E-2</v>
      </c>
      <c r="N9" s="4">
        <v>0.10517600000000001</v>
      </c>
      <c r="O9" s="4">
        <v>0.18649299999999999</v>
      </c>
      <c r="P9" s="4">
        <v>0.10673199999999999</v>
      </c>
      <c r="Q9" s="4">
        <v>8.4751000000000007E-2</v>
      </c>
      <c r="R9" s="4">
        <v>7.7267000000000002E-2</v>
      </c>
      <c r="S9" s="4">
        <v>0</v>
      </c>
      <c r="T9" s="4">
        <v>0</v>
      </c>
      <c r="U9" s="4">
        <v>0</v>
      </c>
      <c r="V9" s="4">
        <v>0</v>
      </c>
    </row>
    <row r="10" spans="1:164" x14ac:dyDescent="0.25">
      <c r="A10" s="7"/>
    </row>
    <row r="11" spans="1:164" x14ac:dyDescent="0.25">
      <c r="A11" s="15"/>
    </row>
    <row r="12" spans="1:164" x14ac:dyDescent="0.25">
      <c r="A12" s="39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</row>
    <row r="13" spans="1:164" x14ac:dyDescent="0.25">
      <c r="A13" s="39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</row>
    <row r="14" spans="1:164" x14ac:dyDescent="0.25">
      <c r="A14" s="39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</row>
    <row r="17" spans="1:305" x14ac:dyDescent="0.25">
      <c r="I17" t="s">
        <v>245</v>
      </c>
      <c r="J17" s="13"/>
    </row>
    <row r="18" spans="1:305" x14ac:dyDescent="0.25">
      <c r="G18" t="s">
        <v>326</v>
      </c>
      <c r="H18" s="3"/>
      <c r="I18" s="4">
        <v>54.2</v>
      </c>
      <c r="J18" s="13"/>
    </row>
    <row r="19" spans="1:305" x14ac:dyDescent="0.25">
      <c r="G19" t="s">
        <v>327</v>
      </c>
      <c r="H19" s="3"/>
      <c r="I19" s="4">
        <v>7.3</v>
      </c>
      <c r="J19" s="13"/>
    </row>
    <row r="20" spans="1:305" x14ac:dyDescent="0.25">
      <c r="C20" t="s">
        <v>325</v>
      </c>
      <c r="D20" s="4">
        <v>100</v>
      </c>
      <c r="E20" s="13"/>
      <c r="G20" t="s">
        <v>328</v>
      </c>
      <c r="H20" s="3"/>
      <c r="I20" s="4">
        <v>34.200000000000003</v>
      </c>
      <c r="J20" s="13"/>
    </row>
    <row r="21" spans="1:305" x14ac:dyDescent="0.25">
      <c r="G21" t="s">
        <v>329</v>
      </c>
      <c r="H21" s="3"/>
      <c r="I21" s="4">
        <v>3.6</v>
      </c>
      <c r="J21" s="13"/>
    </row>
    <row r="22" spans="1:305" x14ac:dyDescent="0.25">
      <c r="G22" t="s">
        <v>321</v>
      </c>
      <c r="H22" s="3"/>
      <c r="I22" s="4">
        <v>15.77</v>
      </c>
    </row>
    <row r="23" spans="1:305" x14ac:dyDescent="0.25">
      <c r="G23" t="s">
        <v>323</v>
      </c>
      <c r="H23" s="3"/>
      <c r="I23" s="4">
        <v>40.58</v>
      </c>
    </row>
    <row r="24" spans="1:305" x14ac:dyDescent="0.25">
      <c r="G24" t="s">
        <v>318</v>
      </c>
      <c r="H24" s="3"/>
      <c r="I24" s="4">
        <v>13.06</v>
      </c>
    </row>
    <row r="25" spans="1:305" x14ac:dyDescent="0.25">
      <c r="G25" t="s">
        <v>322</v>
      </c>
      <c r="H25" s="3"/>
      <c r="I25" s="4">
        <v>25.1</v>
      </c>
    </row>
    <row r="26" spans="1:305" x14ac:dyDescent="0.25">
      <c r="I26" s="13"/>
    </row>
    <row r="27" spans="1:305" x14ac:dyDescent="0.25">
      <c r="H27" s="3"/>
    </row>
    <row r="28" spans="1:305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  <c r="HI28" s="13"/>
      <c r="HJ28" s="13"/>
      <c r="HK28" s="13"/>
      <c r="HL28" s="13"/>
      <c r="HM28" s="13"/>
      <c r="HN28" s="13"/>
      <c r="HO28" s="13"/>
      <c r="HP28" s="13"/>
      <c r="HQ28" s="13"/>
      <c r="HR28" s="13"/>
      <c r="HS28" s="13"/>
      <c r="HT28" s="13"/>
      <c r="HU28" s="13"/>
      <c r="HV28" s="13"/>
      <c r="HW28" s="13"/>
      <c r="HX28" s="13"/>
      <c r="HY28" s="13"/>
      <c r="HZ28" s="13"/>
      <c r="IA28" s="13"/>
      <c r="IB28" s="13"/>
      <c r="IC28" s="13"/>
      <c r="ID28" s="13"/>
      <c r="IE28" s="13"/>
      <c r="IF28" s="13"/>
      <c r="IG28" s="13"/>
      <c r="IH28" s="13"/>
      <c r="II28" s="13"/>
      <c r="IJ28" s="13"/>
      <c r="IK28" s="13"/>
      <c r="IL28" s="13"/>
      <c r="IM28" s="13"/>
      <c r="IN28" s="13"/>
      <c r="IO28" s="13"/>
      <c r="IP28" s="13"/>
      <c r="IQ28" s="13"/>
      <c r="IR28" s="13"/>
      <c r="IS28" s="13"/>
      <c r="IT28" s="13"/>
      <c r="IU28" s="13"/>
      <c r="IV28" s="13"/>
      <c r="IW28" s="13"/>
      <c r="IX28" s="13"/>
      <c r="IY28" s="13"/>
      <c r="IZ28" s="13"/>
      <c r="JA28" s="13"/>
      <c r="JB28" s="13"/>
      <c r="JC28" s="13"/>
      <c r="JD28" s="13"/>
      <c r="JE28" s="13"/>
      <c r="JF28" s="13"/>
      <c r="JG28" s="13"/>
      <c r="JH28" s="13"/>
      <c r="JI28" s="13"/>
      <c r="JJ28" s="13"/>
      <c r="JK28" s="13"/>
      <c r="JL28" s="13"/>
      <c r="JM28" s="13"/>
      <c r="JN28" s="13"/>
      <c r="JO28" s="13"/>
      <c r="JP28" s="13"/>
      <c r="JQ28" s="13"/>
      <c r="JR28" s="13"/>
      <c r="JS28" s="13"/>
      <c r="JT28" s="13"/>
      <c r="JU28" s="13"/>
      <c r="JV28" s="13"/>
      <c r="JW28" s="13"/>
      <c r="JX28" s="13"/>
      <c r="JY28" s="13"/>
      <c r="JZ28" s="13"/>
      <c r="KA28" s="13"/>
      <c r="KB28" s="13"/>
      <c r="KC28" s="13"/>
      <c r="KD28" s="13"/>
      <c r="KE28" s="13"/>
      <c r="KF28" s="13"/>
      <c r="KG28" s="13"/>
      <c r="KH28" s="13"/>
      <c r="KI28" s="13"/>
      <c r="KJ28" s="13"/>
      <c r="KK28" s="13"/>
      <c r="KL28" s="13"/>
      <c r="KM28" s="13"/>
      <c r="KN28" s="13"/>
      <c r="KO28" s="13"/>
      <c r="KP28" s="13"/>
      <c r="KQ28" s="13"/>
      <c r="KR28" s="13"/>
      <c r="KS28" s="13"/>
    </row>
    <row r="29" spans="1:305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/>
      <c r="HW29" s="13"/>
      <c r="HX29" s="13"/>
      <c r="HY29" s="13"/>
      <c r="HZ29" s="13"/>
      <c r="IA29" s="13"/>
      <c r="IB29" s="13"/>
      <c r="IC29" s="13"/>
      <c r="ID29" s="13"/>
      <c r="IE29" s="13"/>
      <c r="IF29" s="13"/>
      <c r="IG29" s="13"/>
      <c r="IH29" s="13"/>
      <c r="II29" s="13"/>
      <c r="IJ29" s="13"/>
      <c r="IK29" s="13"/>
      <c r="IL29" s="13"/>
      <c r="IM29" s="13"/>
      <c r="IN29" s="13"/>
      <c r="IO29" s="13"/>
      <c r="IP29" s="13"/>
      <c r="IQ29" s="13"/>
      <c r="IR29" s="13"/>
      <c r="IS29" s="13"/>
      <c r="IT29" s="13"/>
      <c r="IU29" s="13"/>
      <c r="IV29" s="13"/>
      <c r="IW29" s="13"/>
      <c r="IX29" s="13"/>
      <c r="IY29" s="13"/>
      <c r="IZ29" s="13"/>
      <c r="JA29" s="13"/>
      <c r="JB29" s="13"/>
      <c r="JC29" s="13"/>
      <c r="JD29" s="13"/>
      <c r="JE29" s="13"/>
      <c r="JF29" s="13"/>
      <c r="JG29" s="13"/>
      <c r="JH29" s="13"/>
      <c r="JI29" s="13"/>
      <c r="JJ29" s="13"/>
      <c r="JK29" s="13"/>
      <c r="JL29" s="13"/>
      <c r="JM29" s="13"/>
      <c r="JN29" s="13"/>
      <c r="JO29" s="13"/>
      <c r="JP29" s="13"/>
      <c r="JQ29" s="13"/>
      <c r="JR29" s="13"/>
      <c r="JS29" s="13"/>
      <c r="JT29" s="13"/>
      <c r="JU29" s="13"/>
      <c r="JV29" s="13"/>
      <c r="JW29" s="13"/>
      <c r="JX29" s="13"/>
      <c r="JY29" s="13"/>
      <c r="JZ29" s="13"/>
      <c r="KA29" s="13"/>
      <c r="KB29" s="13"/>
      <c r="KC29" s="13"/>
      <c r="KD29" s="13"/>
      <c r="KE29" s="13"/>
      <c r="KF29" s="13"/>
      <c r="KG29" s="13"/>
      <c r="KH29" s="13"/>
      <c r="KI29" s="13"/>
      <c r="KJ29" s="13"/>
      <c r="KK29" s="13"/>
      <c r="KL29" s="13"/>
      <c r="KM29" s="13"/>
      <c r="KN29" s="13"/>
      <c r="KO29" s="13"/>
      <c r="KP29" s="13"/>
      <c r="KQ29" s="13"/>
      <c r="KR29" s="13"/>
      <c r="KS29" s="13"/>
    </row>
    <row r="30" spans="1:305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  <c r="HI30" s="13"/>
      <c r="HJ30" s="13"/>
      <c r="HK30" s="13"/>
      <c r="HL30" s="13"/>
      <c r="HM30" s="13"/>
      <c r="HN30" s="13"/>
      <c r="HO30" s="13"/>
      <c r="HP30" s="13"/>
      <c r="HQ30" s="13"/>
      <c r="HR30" s="13"/>
      <c r="HS30" s="13"/>
      <c r="HT30" s="13"/>
      <c r="HU30" s="13"/>
      <c r="HV30" s="13"/>
      <c r="HW30" s="13"/>
      <c r="HX30" s="13"/>
      <c r="HY30" s="13"/>
      <c r="HZ30" s="13"/>
      <c r="IA30" s="13"/>
      <c r="IB30" s="13"/>
      <c r="IC30" s="13"/>
      <c r="ID30" s="13"/>
      <c r="IE30" s="13"/>
      <c r="IF30" s="13"/>
      <c r="IG30" s="13"/>
      <c r="IH30" s="13"/>
      <c r="II30" s="13"/>
      <c r="IJ30" s="13"/>
      <c r="IK30" s="13"/>
      <c r="IL30" s="13"/>
      <c r="IM30" s="13"/>
      <c r="IN30" s="13"/>
      <c r="IO30" s="13"/>
      <c r="IP30" s="13"/>
      <c r="IQ30" s="13"/>
      <c r="IR30" s="13"/>
      <c r="IS30" s="13"/>
      <c r="IT30" s="13"/>
      <c r="IU30" s="13"/>
      <c r="IV30" s="13"/>
      <c r="IW30" s="13"/>
      <c r="IX30" s="13"/>
      <c r="IY30" s="13"/>
      <c r="IZ30" s="13"/>
      <c r="JA30" s="13"/>
      <c r="JB30" s="13"/>
      <c r="JC30" s="13"/>
      <c r="JD30" s="13"/>
      <c r="JE30" s="13"/>
      <c r="JF30" s="13"/>
      <c r="JG30" s="13"/>
      <c r="JH30" s="13"/>
      <c r="JI30" s="13"/>
      <c r="JJ30" s="13"/>
      <c r="JK30" s="13"/>
      <c r="JL30" s="13"/>
      <c r="JM30" s="13"/>
      <c r="JN30" s="13"/>
      <c r="JO30" s="13"/>
      <c r="JP30" s="13"/>
      <c r="JQ30" s="13"/>
      <c r="JR30" s="13"/>
      <c r="JS30" s="13"/>
      <c r="JT30" s="13"/>
      <c r="JU30" s="13"/>
      <c r="JV30" s="13"/>
      <c r="JW30" s="13"/>
      <c r="JX30" s="13"/>
      <c r="JY30" s="13"/>
      <c r="JZ30" s="13"/>
      <c r="KA30" s="13"/>
      <c r="KB30" s="13"/>
      <c r="KC30" s="13"/>
      <c r="KD30" s="13"/>
      <c r="KE30" s="13"/>
      <c r="KF30" s="13"/>
      <c r="KG30" s="13"/>
      <c r="KH30" s="13"/>
      <c r="KI30" s="13"/>
      <c r="KJ30" s="13"/>
      <c r="KK30" s="13"/>
      <c r="KL30" s="13"/>
      <c r="KM30" s="13"/>
      <c r="KN30" s="13"/>
      <c r="KO30" s="13"/>
      <c r="KP30" s="13"/>
      <c r="KQ30" s="13"/>
      <c r="KR30" s="13"/>
      <c r="KS30" s="13"/>
    </row>
    <row r="31" spans="1:305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/>
      <c r="HW31" s="13"/>
      <c r="HX31" s="13"/>
      <c r="HY31" s="13"/>
      <c r="HZ31" s="13"/>
      <c r="IA31" s="13"/>
      <c r="IB31" s="13"/>
      <c r="IC31" s="13"/>
      <c r="ID31" s="13"/>
      <c r="IE31" s="13"/>
      <c r="IF31" s="13"/>
      <c r="IG31" s="13"/>
      <c r="IH31" s="13"/>
      <c r="II31" s="13"/>
      <c r="IJ31" s="13"/>
      <c r="IK31" s="13"/>
      <c r="IL31" s="13"/>
      <c r="IM31" s="13"/>
      <c r="IN31" s="13"/>
      <c r="IO31" s="13"/>
      <c r="IP31" s="13"/>
      <c r="IQ31" s="13"/>
      <c r="IR31" s="13"/>
      <c r="IS31" s="13"/>
      <c r="IT31" s="13"/>
      <c r="IU31" s="13"/>
      <c r="IV31" s="13"/>
      <c r="IW31" s="13"/>
      <c r="IX31" s="13"/>
      <c r="IY31" s="13"/>
      <c r="IZ31" s="13"/>
      <c r="JA31" s="13"/>
      <c r="JB31" s="13"/>
      <c r="JC31" s="13"/>
      <c r="JD31" s="13"/>
      <c r="JE31" s="13"/>
      <c r="JF31" s="13"/>
      <c r="JG31" s="13"/>
      <c r="JH31" s="13"/>
      <c r="JI31" s="13"/>
      <c r="JJ31" s="13"/>
      <c r="JK31" s="13"/>
      <c r="JL31" s="13"/>
      <c r="JM31" s="13"/>
      <c r="JN31" s="13"/>
      <c r="JO31" s="13"/>
      <c r="JP31" s="13"/>
      <c r="JQ31" s="13"/>
      <c r="JR31" s="13"/>
      <c r="JS31" s="13"/>
      <c r="JT31" s="13"/>
      <c r="JU31" s="13"/>
      <c r="JV31" s="13"/>
      <c r="JW31" s="13"/>
      <c r="JX31" s="13"/>
      <c r="JY31" s="13"/>
      <c r="JZ31" s="13"/>
      <c r="KA31" s="13"/>
      <c r="KB31" s="13"/>
      <c r="KC31" s="13"/>
      <c r="KD31" s="13"/>
      <c r="KE31" s="13"/>
      <c r="KF31" s="13"/>
      <c r="KG31" s="13"/>
      <c r="KH31" s="13"/>
      <c r="KI31" s="13"/>
      <c r="KJ31" s="13"/>
      <c r="KK31" s="13"/>
      <c r="KL31" s="13"/>
      <c r="KM31" s="13"/>
      <c r="KN31" s="13"/>
      <c r="KO31" s="13"/>
      <c r="KP31" s="13"/>
      <c r="KQ31" s="13"/>
      <c r="KR31" s="13"/>
      <c r="KS31" s="13"/>
    </row>
    <row r="32" spans="1:305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  <c r="HI32" s="13"/>
      <c r="HJ32" s="13"/>
      <c r="HK32" s="13"/>
      <c r="HL32" s="13"/>
      <c r="HM32" s="13"/>
      <c r="HN32" s="13"/>
      <c r="HO32" s="13"/>
      <c r="HP32" s="13"/>
      <c r="HQ32" s="13"/>
      <c r="HR32" s="13"/>
      <c r="HS32" s="13"/>
      <c r="HT32" s="13"/>
      <c r="HU32" s="13"/>
      <c r="HV32" s="13"/>
      <c r="HW32" s="13"/>
      <c r="HX32" s="13"/>
      <c r="HY32" s="13"/>
      <c r="HZ32" s="13"/>
      <c r="IA32" s="13"/>
      <c r="IB32" s="13"/>
      <c r="IC32" s="13"/>
      <c r="ID32" s="13"/>
      <c r="IE32" s="13"/>
      <c r="IF32" s="13"/>
      <c r="IG32" s="13"/>
      <c r="IH32" s="13"/>
      <c r="II32" s="13"/>
      <c r="IJ32" s="13"/>
      <c r="IK32" s="13"/>
      <c r="IL32" s="13"/>
      <c r="IM32" s="13"/>
      <c r="IN32" s="13"/>
      <c r="IO32" s="13"/>
      <c r="IP32" s="13"/>
      <c r="IQ32" s="13"/>
      <c r="IR32" s="13"/>
      <c r="IS32" s="13"/>
      <c r="IT32" s="13"/>
      <c r="IU32" s="13"/>
      <c r="IV32" s="13"/>
      <c r="IW32" s="13"/>
      <c r="IX32" s="13"/>
      <c r="IY32" s="13"/>
      <c r="IZ32" s="13"/>
      <c r="JA32" s="13"/>
      <c r="JB32" s="13"/>
      <c r="JC32" s="13"/>
      <c r="JD32" s="13"/>
      <c r="JE32" s="13"/>
      <c r="JF32" s="13"/>
      <c r="JG32" s="13"/>
      <c r="JH32" s="13"/>
      <c r="JI32" s="13"/>
      <c r="JJ32" s="13"/>
      <c r="JK32" s="13"/>
      <c r="JL32" s="13"/>
      <c r="JM32" s="13"/>
      <c r="JN32" s="13"/>
      <c r="JO32" s="13"/>
      <c r="JP32" s="13"/>
      <c r="JQ32" s="13"/>
      <c r="JR32" s="13"/>
      <c r="JS32" s="13"/>
      <c r="JT32" s="13"/>
      <c r="JU32" s="13"/>
      <c r="JV32" s="13"/>
      <c r="JW32" s="13"/>
      <c r="JX32" s="13"/>
      <c r="JY32" s="13"/>
      <c r="JZ32" s="13"/>
      <c r="KA32" s="13"/>
      <c r="KB32" s="13"/>
      <c r="KC32" s="13"/>
      <c r="KD32" s="13"/>
      <c r="KE32" s="13"/>
      <c r="KF32" s="13"/>
      <c r="KG32" s="13"/>
      <c r="KH32" s="13"/>
      <c r="KI32" s="13"/>
      <c r="KJ32" s="13"/>
      <c r="KK32" s="13"/>
      <c r="KL32" s="13"/>
      <c r="KM32" s="13"/>
      <c r="KN32" s="13"/>
      <c r="KO32" s="13"/>
      <c r="KP32" s="13"/>
      <c r="KQ32" s="13"/>
      <c r="KR32" s="13"/>
      <c r="KS32" s="13"/>
    </row>
    <row r="33" spans="1:305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  <c r="FR33" s="13"/>
      <c r="FS33" s="13"/>
      <c r="FT33" s="13"/>
      <c r="FU33" s="13"/>
      <c r="FV33" s="13"/>
      <c r="FW33" s="13"/>
      <c r="FX33" s="13"/>
      <c r="FY33" s="13"/>
      <c r="FZ33" s="13"/>
      <c r="GA33" s="13"/>
      <c r="GB33" s="13"/>
      <c r="GC33" s="13"/>
      <c r="GD33" s="13"/>
      <c r="GE33" s="13"/>
      <c r="GF33" s="13"/>
      <c r="GG33" s="13"/>
      <c r="GH33" s="13"/>
      <c r="GI33" s="13"/>
      <c r="GJ33" s="13"/>
      <c r="GK33" s="13"/>
      <c r="GL33" s="13"/>
      <c r="GM33" s="13"/>
      <c r="GN33" s="13"/>
      <c r="GO33" s="13"/>
      <c r="GP33" s="13"/>
      <c r="GQ33" s="13"/>
      <c r="GR33" s="13"/>
      <c r="GS33" s="13"/>
      <c r="GT33" s="13"/>
      <c r="GU33" s="13"/>
      <c r="GV33" s="13"/>
      <c r="GW33" s="13"/>
      <c r="GX33" s="13"/>
      <c r="GY33" s="13"/>
      <c r="GZ33" s="13"/>
      <c r="HA33" s="13"/>
      <c r="HB33" s="13"/>
      <c r="HC33" s="13"/>
      <c r="HD33" s="13"/>
      <c r="HE33" s="13"/>
      <c r="HF33" s="13"/>
      <c r="HG33" s="13"/>
      <c r="HH33" s="13"/>
      <c r="HI33" s="13"/>
      <c r="HJ33" s="13"/>
      <c r="HK33" s="13"/>
      <c r="HL33" s="13"/>
      <c r="HM33" s="13"/>
      <c r="HN33" s="13"/>
      <c r="HO33" s="13"/>
      <c r="HP33" s="13"/>
      <c r="HQ33" s="13"/>
      <c r="HR33" s="13"/>
      <c r="HS33" s="13"/>
      <c r="HT33" s="13"/>
      <c r="HU33" s="13"/>
      <c r="HV33" s="13"/>
      <c r="HW33" s="13"/>
      <c r="HX33" s="13"/>
      <c r="HY33" s="13"/>
      <c r="HZ33" s="13"/>
      <c r="IA33" s="13"/>
      <c r="IB33" s="13"/>
      <c r="IC33" s="13"/>
      <c r="ID33" s="13"/>
      <c r="IE33" s="13"/>
      <c r="IF33" s="13"/>
      <c r="IG33" s="13"/>
      <c r="IH33" s="13"/>
      <c r="II33" s="13"/>
      <c r="IJ33" s="13"/>
      <c r="IK33" s="13"/>
      <c r="IL33" s="13"/>
      <c r="IM33" s="13"/>
      <c r="IN33" s="13"/>
      <c r="IO33" s="13"/>
      <c r="IP33" s="13"/>
      <c r="IQ33" s="13"/>
      <c r="IR33" s="13"/>
      <c r="IS33" s="13"/>
      <c r="IT33" s="13"/>
      <c r="IU33" s="13"/>
      <c r="IV33" s="13"/>
      <c r="IW33" s="13"/>
      <c r="IX33" s="13"/>
      <c r="IY33" s="13"/>
      <c r="IZ33" s="13"/>
      <c r="JA33" s="13"/>
      <c r="JB33" s="13"/>
      <c r="JC33" s="13"/>
      <c r="JD33" s="13"/>
      <c r="JE33" s="13"/>
      <c r="JF33" s="13"/>
      <c r="JG33" s="13"/>
      <c r="JH33" s="13"/>
      <c r="JI33" s="13"/>
      <c r="JJ33" s="13"/>
      <c r="JK33" s="13"/>
      <c r="JL33" s="13"/>
      <c r="JM33" s="13"/>
      <c r="JN33" s="13"/>
      <c r="JO33" s="13"/>
      <c r="JP33" s="13"/>
      <c r="JQ33" s="13"/>
      <c r="JR33" s="13"/>
      <c r="JS33" s="13"/>
      <c r="JT33" s="13"/>
      <c r="JU33" s="13"/>
      <c r="JV33" s="13"/>
      <c r="JW33" s="13"/>
      <c r="JX33" s="13"/>
      <c r="JY33" s="13"/>
      <c r="JZ33" s="13"/>
      <c r="KA33" s="13"/>
      <c r="KB33" s="13"/>
      <c r="KC33" s="13"/>
      <c r="KD33" s="13"/>
      <c r="KE33" s="13"/>
      <c r="KF33" s="13"/>
      <c r="KG33" s="13"/>
      <c r="KH33" s="13"/>
      <c r="KI33" s="13"/>
      <c r="KJ33" s="13"/>
      <c r="KK33" s="13"/>
      <c r="KL33" s="13"/>
      <c r="KM33" s="13"/>
      <c r="KN33" s="13"/>
      <c r="KO33" s="13"/>
      <c r="KP33" s="13"/>
      <c r="KQ33" s="13"/>
      <c r="KR33" s="13"/>
      <c r="KS33" s="13"/>
    </row>
    <row r="34" spans="1:305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  <c r="HI34" s="13"/>
      <c r="HJ34" s="13"/>
      <c r="HK34" s="13"/>
      <c r="HL34" s="13"/>
      <c r="HM34" s="13"/>
      <c r="HN34" s="13"/>
      <c r="HO34" s="13"/>
      <c r="HP34" s="13"/>
      <c r="HQ34" s="13"/>
      <c r="HR34" s="13"/>
      <c r="HS34" s="13"/>
      <c r="HT34" s="13"/>
      <c r="HU34" s="13"/>
      <c r="HV34" s="13"/>
      <c r="HW34" s="13"/>
      <c r="HX34" s="13"/>
      <c r="HY34" s="13"/>
      <c r="HZ34" s="13"/>
      <c r="IA34" s="13"/>
      <c r="IB34" s="13"/>
      <c r="IC34" s="13"/>
      <c r="ID34" s="13"/>
      <c r="IE34" s="13"/>
      <c r="IF34" s="13"/>
      <c r="IG34" s="13"/>
      <c r="IH34" s="13"/>
      <c r="II34" s="13"/>
      <c r="IJ34" s="13"/>
      <c r="IK34" s="13"/>
      <c r="IL34" s="13"/>
      <c r="IM34" s="13"/>
      <c r="IN34" s="13"/>
      <c r="IO34" s="13"/>
      <c r="IP34" s="13"/>
      <c r="IQ34" s="13"/>
      <c r="IR34" s="13"/>
      <c r="IS34" s="13"/>
      <c r="IT34" s="13"/>
      <c r="IU34" s="13"/>
      <c r="IV34" s="13"/>
      <c r="IW34" s="13"/>
      <c r="IX34" s="13"/>
      <c r="IY34" s="13"/>
      <c r="IZ34" s="13"/>
      <c r="JA34" s="13"/>
      <c r="JB34" s="13"/>
      <c r="JC34" s="13"/>
      <c r="JD34" s="13"/>
      <c r="JE34" s="13"/>
      <c r="JF34" s="13"/>
      <c r="JG34" s="13"/>
      <c r="JH34" s="13"/>
      <c r="JI34" s="13"/>
      <c r="JJ34" s="13"/>
      <c r="JK34" s="13"/>
      <c r="JL34" s="13"/>
      <c r="JM34" s="13"/>
      <c r="JN34" s="13"/>
      <c r="JO34" s="13"/>
      <c r="JP34" s="13"/>
      <c r="JQ34" s="13"/>
      <c r="JR34" s="13"/>
      <c r="JS34" s="13"/>
      <c r="JT34" s="13"/>
      <c r="JU34" s="13"/>
      <c r="JV34" s="13"/>
      <c r="JW34" s="13"/>
      <c r="JX34" s="13"/>
      <c r="JY34" s="13"/>
      <c r="JZ34" s="13"/>
      <c r="KA34" s="13"/>
      <c r="KB34" s="13"/>
      <c r="KC34" s="13"/>
      <c r="KD34" s="13"/>
      <c r="KE34" s="13"/>
      <c r="KF34" s="13"/>
      <c r="KG34" s="13"/>
      <c r="KH34" s="13"/>
      <c r="KI34" s="13"/>
      <c r="KJ34" s="13"/>
      <c r="KK34" s="13"/>
      <c r="KL34" s="13"/>
      <c r="KM34" s="13"/>
      <c r="KN34" s="13"/>
      <c r="KO34" s="13"/>
      <c r="KP34" s="13"/>
      <c r="KQ34" s="13"/>
      <c r="KR34" s="13"/>
      <c r="KS34" s="13"/>
    </row>
    <row r="35" spans="1:305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  <c r="FB35" s="13"/>
      <c r="FC35" s="13"/>
      <c r="FD35" s="13"/>
      <c r="FE35" s="13"/>
      <c r="FF35" s="13"/>
      <c r="FG35" s="13"/>
      <c r="FH35" s="13"/>
      <c r="FI35" s="13"/>
      <c r="FJ35" s="13"/>
      <c r="FK35" s="13"/>
      <c r="FL35" s="13"/>
      <c r="FM35" s="13"/>
      <c r="FN35" s="13"/>
      <c r="FO35" s="13"/>
      <c r="FP35" s="13"/>
      <c r="FQ35" s="13"/>
      <c r="FR35" s="13"/>
      <c r="FS35" s="13"/>
      <c r="FT35" s="13"/>
      <c r="FU35" s="13"/>
      <c r="FV35" s="13"/>
      <c r="FW35" s="13"/>
      <c r="FX35" s="13"/>
      <c r="FY35" s="13"/>
      <c r="FZ35" s="13"/>
      <c r="GA35" s="13"/>
      <c r="GB35" s="13"/>
      <c r="GC35" s="13"/>
      <c r="GD35" s="13"/>
      <c r="GE35" s="13"/>
      <c r="GF35" s="13"/>
      <c r="GG35" s="13"/>
      <c r="GH35" s="13"/>
      <c r="GI35" s="13"/>
      <c r="GJ35" s="13"/>
      <c r="GK35" s="13"/>
      <c r="GL35" s="13"/>
      <c r="GM35" s="13"/>
      <c r="GN35" s="13"/>
      <c r="GO35" s="13"/>
      <c r="GP35" s="13"/>
      <c r="GQ35" s="13"/>
      <c r="GR35" s="13"/>
      <c r="GS35" s="13"/>
      <c r="GT35" s="13"/>
      <c r="GU35" s="13"/>
      <c r="GV35" s="13"/>
      <c r="GW35" s="13"/>
      <c r="GX35" s="13"/>
      <c r="GY35" s="13"/>
      <c r="GZ35" s="13"/>
      <c r="HA35" s="13"/>
      <c r="HB35" s="13"/>
      <c r="HC35" s="13"/>
      <c r="HD35" s="13"/>
      <c r="HE35" s="13"/>
      <c r="HF35" s="13"/>
      <c r="HG35" s="13"/>
      <c r="HH35" s="13"/>
      <c r="HI35" s="13"/>
      <c r="HJ35" s="13"/>
      <c r="HK35" s="13"/>
      <c r="HL35" s="13"/>
      <c r="HM35" s="13"/>
      <c r="HN35" s="13"/>
      <c r="HO35" s="13"/>
      <c r="HP35" s="13"/>
      <c r="HQ35" s="13"/>
      <c r="HR35" s="13"/>
      <c r="HS35" s="13"/>
      <c r="HT35" s="13"/>
      <c r="HU35" s="13"/>
      <c r="HV35" s="13"/>
      <c r="HW35" s="13"/>
      <c r="HX35" s="13"/>
      <c r="HY35" s="13"/>
      <c r="HZ35" s="13"/>
      <c r="IA35" s="13"/>
      <c r="IB35" s="13"/>
      <c r="IC35" s="13"/>
      <c r="ID35" s="13"/>
      <c r="IE35" s="13"/>
      <c r="IF35" s="13"/>
      <c r="IG35" s="13"/>
      <c r="IH35" s="13"/>
      <c r="II35" s="13"/>
      <c r="IJ35" s="13"/>
      <c r="IK35" s="13"/>
      <c r="IL35" s="13"/>
      <c r="IM35" s="13"/>
      <c r="IN35" s="13"/>
      <c r="IO35" s="13"/>
      <c r="IP35" s="13"/>
      <c r="IQ35" s="13"/>
      <c r="IR35" s="13"/>
      <c r="IS35" s="13"/>
      <c r="IT35" s="13"/>
      <c r="IU35" s="13"/>
      <c r="IV35" s="13"/>
      <c r="IW35" s="13"/>
      <c r="IX35" s="13"/>
      <c r="IY35" s="13"/>
      <c r="IZ35" s="13"/>
      <c r="JA35" s="13"/>
      <c r="JB35" s="13"/>
      <c r="JC35" s="13"/>
      <c r="JD35" s="13"/>
      <c r="JE35" s="13"/>
      <c r="JF35" s="13"/>
      <c r="JG35" s="13"/>
      <c r="JH35" s="13"/>
      <c r="JI35" s="13"/>
      <c r="JJ35" s="13"/>
      <c r="JK35" s="13"/>
      <c r="JL35" s="13"/>
      <c r="JM35" s="13"/>
      <c r="JN35" s="13"/>
      <c r="JO35" s="13"/>
      <c r="JP35" s="13"/>
      <c r="JQ35" s="13"/>
      <c r="JR35" s="13"/>
      <c r="JS35" s="13"/>
      <c r="JT35" s="13"/>
      <c r="JU35" s="13"/>
      <c r="JV35" s="13"/>
      <c r="JW35" s="13"/>
      <c r="JX35" s="13"/>
      <c r="JY35" s="13"/>
      <c r="JZ35" s="13"/>
      <c r="KA35" s="13"/>
      <c r="KB35" s="13"/>
      <c r="KC35" s="13"/>
      <c r="KD35" s="13"/>
      <c r="KE35" s="13"/>
      <c r="KF35" s="13"/>
      <c r="KG35" s="13"/>
      <c r="KH35" s="13"/>
      <c r="KI35" s="13"/>
      <c r="KJ35" s="13"/>
      <c r="KK35" s="13"/>
      <c r="KL35" s="13"/>
      <c r="KM35" s="13"/>
      <c r="KN35" s="13"/>
      <c r="KO35" s="13"/>
      <c r="KP35" s="13"/>
      <c r="KQ35" s="13"/>
      <c r="KR35" s="13"/>
      <c r="KS35" s="13"/>
    </row>
    <row r="36" spans="1:305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  <c r="FB36" s="13"/>
      <c r="FC36" s="13"/>
      <c r="FD36" s="13"/>
      <c r="FE36" s="13"/>
      <c r="FF36" s="13"/>
      <c r="FG36" s="13"/>
      <c r="FH36" s="13"/>
      <c r="FI36" s="13"/>
      <c r="FJ36" s="13"/>
      <c r="FK36" s="13"/>
      <c r="FL36" s="13"/>
      <c r="FM36" s="13"/>
      <c r="FN36" s="13"/>
      <c r="FO36" s="13"/>
      <c r="FP36" s="13"/>
      <c r="FQ36" s="13"/>
      <c r="FR36" s="13"/>
      <c r="FS36" s="13"/>
      <c r="FT36" s="13"/>
      <c r="FU36" s="13"/>
      <c r="FV36" s="13"/>
      <c r="FW36" s="13"/>
      <c r="FX36" s="13"/>
      <c r="FY36" s="13"/>
      <c r="FZ36" s="13"/>
      <c r="GA36" s="13"/>
      <c r="GB36" s="13"/>
      <c r="GC36" s="13"/>
      <c r="GD36" s="13"/>
      <c r="GE36" s="13"/>
      <c r="GF36" s="13"/>
      <c r="GG36" s="13"/>
      <c r="GH36" s="13"/>
      <c r="GI36" s="13"/>
      <c r="GJ36" s="13"/>
      <c r="GK36" s="13"/>
      <c r="GL36" s="13"/>
      <c r="GM36" s="13"/>
      <c r="GN36" s="13"/>
      <c r="GO36" s="13"/>
      <c r="GP36" s="13"/>
      <c r="GQ36" s="13"/>
      <c r="GR36" s="13"/>
      <c r="GS36" s="13"/>
      <c r="GT36" s="13"/>
      <c r="GU36" s="13"/>
      <c r="GV36" s="13"/>
      <c r="GW36" s="13"/>
      <c r="GX36" s="13"/>
      <c r="GY36" s="13"/>
      <c r="GZ36" s="13"/>
      <c r="HA36" s="13"/>
      <c r="HB36" s="13"/>
      <c r="HC36" s="13"/>
      <c r="HD36" s="13"/>
      <c r="HE36" s="13"/>
      <c r="HF36" s="13"/>
      <c r="HG36" s="13"/>
      <c r="HH36" s="13"/>
      <c r="HI36" s="13"/>
      <c r="HJ36" s="13"/>
      <c r="HK36" s="13"/>
      <c r="HL36" s="13"/>
      <c r="HM36" s="13"/>
      <c r="HN36" s="13"/>
      <c r="HO36" s="13"/>
      <c r="HP36" s="13"/>
      <c r="HQ36" s="13"/>
      <c r="HR36" s="13"/>
      <c r="HS36" s="13"/>
      <c r="HT36" s="13"/>
      <c r="HU36" s="13"/>
      <c r="HV36" s="13"/>
      <c r="HW36" s="13"/>
      <c r="HX36" s="13"/>
      <c r="HY36" s="13"/>
      <c r="HZ36" s="13"/>
      <c r="IA36" s="13"/>
      <c r="IB36" s="13"/>
      <c r="IC36" s="13"/>
      <c r="ID36" s="13"/>
      <c r="IE36" s="13"/>
      <c r="IF36" s="13"/>
      <c r="IG36" s="13"/>
      <c r="IH36" s="13"/>
      <c r="II36" s="13"/>
      <c r="IJ36" s="13"/>
      <c r="IK36" s="13"/>
      <c r="IL36" s="13"/>
      <c r="IM36" s="13"/>
      <c r="IN36" s="13"/>
      <c r="IO36" s="13"/>
      <c r="IP36" s="13"/>
      <c r="IQ36" s="13"/>
      <c r="IR36" s="13"/>
      <c r="IS36" s="13"/>
      <c r="IT36" s="13"/>
      <c r="IU36" s="13"/>
      <c r="IV36" s="13"/>
      <c r="IW36" s="13"/>
      <c r="IX36" s="13"/>
      <c r="IY36" s="13"/>
      <c r="IZ36" s="13"/>
      <c r="JA36" s="13"/>
      <c r="JB36" s="13"/>
      <c r="JC36" s="13"/>
      <c r="JD36" s="13"/>
      <c r="JE36" s="13"/>
      <c r="JF36" s="13"/>
      <c r="JG36" s="13"/>
      <c r="JH36" s="13"/>
      <c r="JI36" s="13"/>
      <c r="JJ36" s="13"/>
      <c r="JK36" s="13"/>
      <c r="JL36" s="13"/>
      <c r="JM36" s="13"/>
      <c r="JN36" s="13"/>
      <c r="JO36" s="13"/>
      <c r="JP36" s="13"/>
      <c r="JQ36" s="13"/>
      <c r="JR36" s="13"/>
      <c r="JS36" s="13"/>
      <c r="JT36" s="13"/>
      <c r="JU36" s="13"/>
      <c r="JV36" s="13"/>
      <c r="JW36" s="13"/>
      <c r="JX36" s="13"/>
      <c r="JY36" s="13"/>
      <c r="JZ36" s="13"/>
      <c r="KA36" s="13"/>
      <c r="KB36" s="13"/>
      <c r="KC36" s="13"/>
      <c r="KD36" s="13"/>
      <c r="KE36" s="13"/>
      <c r="KF36" s="13"/>
      <c r="KG36" s="13"/>
      <c r="KH36" s="13"/>
      <c r="KI36" s="13"/>
      <c r="KJ36" s="13"/>
      <c r="KK36" s="13"/>
      <c r="KL36" s="13"/>
      <c r="KM36" s="13"/>
      <c r="KN36" s="13"/>
      <c r="KO36" s="13"/>
      <c r="KP36" s="13"/>
      <c r="KQ36" s="13"/>
      <c r="KR36" s="13"/>
      <c r="KS36" s="13"/>
    </row>
    <row r="37" spans="1:305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/>
      <c r="GB37" s="13"/>
      <c r="GC37" s="13"/>
      <c r="GD37" s="13"/>
      <c r="GE37" s="13"/>
      <c r="GF37" s="13"/>
      <c r="GG37" s="13"/>
      <c r="GH37" s="13"/>
      <c r="GI37" s="13"/>
      <c r="GJ37" s="13"/>
      <c r="GK37" s="13"/>
      <c r="GL37" s="13"/>
      <c r="GM37" s="13"/>
      <c r="GN37" s="13"/>
      <c r="GO37" s="13"/>
      <c r="GP37" s="13"/>
      <c r="GQ37" s="13"/>
      <c r="GR37" s="13"/>
      <c r="GS37" s="13"/>
      <c r="GT37" s="13"/>
      <c r="GU37" s="13"/>
      <c r="GV37" s="13"/>
      <c r="GW37" s="13"/>
      <c r="GX37" s="13"/>
      <c r="GY37" s="13"/>
      <c r="GZ37" s="13"/>
      <c r="HA37" s="13"/>
      <c r="HB37" s="13"/>
      <c r="HC37" s="13"/>
      <c r="HD37" s="13"/>
      <c r="HE37" s="13"/>
      <c r="HF37" s="13"/>
      <c r="HG37" s="13"/>
      <c r="HH37" s="13"/>
      <c r="HI37" s="13"/>
      <c r="HJ37" s="13"/>
      <c r="HK37" s="13"/>
      <c r="HL37" s="13"/>
      <c r="HM37" s="13"/>
      <c r="HN37" s="13"/>
      <c r="HO37" s="13"/>
      <c r="HP37" s="13"/>
      <c r="HQ37" s="13"/>
      <c r="HR37" s="13"/>
      <c r="HS37" s="13"/>
      <c r="HT37" s="13"/>
      <c r="HU37" s="13"/>
      <c r="HV37" s="13"/>
      <c r="HW37" s="13"/>
      <c r="HX37" s="13"/>
      <c r="HY37" s="13"/>
      <c r="HZ37" s="13"/>
      <c r="IA37" s="13"/>
      <c r="IB37" s="13"/>
      <c r="IC37" s="13"/>
      <c r="ID37" s="13"/>
      <c r="IE37" s="13"/>
      <c r="IF37" s="13"/>
      <c r="IG37" s="13"/>
      <c r="IH37" s="13"/>
      <c r="II37" s="13"/>
      <c r="IJ37" s="13"/>
      <c r="IK37" s="13"/>
      <c r="IL37" s="13"/>
      <c r="IM37" s="13"/>
      <c r="IN37" s="13"/>
      <c r="IO37" s="13"/>
      <c r="IP37" s="13"/>
      <c r="IQ37" s="13"/>
      <c r="IR37" s="13"/>
      <c r="IS37" s="13"/>
      <c r="IT37" s="13"/>
      <c r="IU37" s="13"/>
      <c r="IV37" s="13"/>
      <c r="IW37" s="13"/>
      <c r="IX37" s="13"/>
      <c r="IY37" s="13"/>
      <c r="IZ37" s="13"/>
      <c r="JA37" s="13"/>
      <c r="JB37" s="13"/>
      <c r="JC37" s="13"/>
      <c r="JD37" s="13"/>
      <c r="JE37" s="13"/>
      <c r="JF37" s="13"/>
      <c r="JG37" s="13"/>
      <c r="JH37" s="13"/>
      <c r="JI37" s="13"/>
      <c r="JJ37" s="13"/>
      <c r="JK37" s="13"/>
      <c r="JL37" s="13"/>
      <c r="JM37" s="13"/>
      <c r="JN37" s="13"/>
      <c r="JO37" s="13"/>
      <c r="JP37" s="13"/>
      <c r="JQ37" s="13"/>
      <c r="JR37" s="13"/>
      <c r="JS37" s="13"/>
      <c r="JT37" s="13"/>
      <c r="JU37" s="13"/>
      <c r="JV37" s="13"/>
      <c r="JW37" s="13"/>
      <c r="JX37" s="13"/>
      <c r="JY37" s="13"/>
      <c r="JZ37" s="13"/>
      <c r="KA37" s="13"/>
      <c r="KB37" s="13"/>
      <c r="KC37" s="13"/>
      <c r="KD37" s="13"/>
      <c r="KE37" s="13"/>
      <c r="KF37" s="13"/>
      <c r="KG37" s="13"/>
      <c r="KH37" s="13"/>
      <c r="KI37" s="13"/>
      <c r="KJ37" s="13"/>
      <c r="KK37" s="13"/>
      <c r="KL37" s="13"/>
      <c r="KM37" s="13"/>
      <c r="KN37" s="13"/>
      <c r="KO37" s="13"/>
      <c r="KP37" s="13"/>
      <c r="KQ37" s="13"/>
      <c r="KR37" s="13"/>
      <c r="KS37" s="13"/>
    </row>
    <row r="38" spans="1:305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  <c r="FB38" s="13"/>
      <c r="FC38" s="13"/>
      <c r="FD38" s="13"/>
      <c r="FE38" s="13"/>
      <c r="FF38" s="13"/>
      <c r="FG38" s="13"/>
      <c r="FH38" s="13"/>
      <c r="FI38" s="13"/>
      <c r="FJ38" s="13"/>
      <c r="FK38" s="13"/>
      <c r="FL38" s="13"/>
      <c r="FM38" s="13"/>
      <c r="FN38" s="13"/>
      <c r="FO38" s="13"/>
      <c r="FP38" s="13"/>
      <c r="FQ38" s="13"/>
      <c r="FR38" s="13"/>
      <c r="FS38" s="13"/>
      <c r="FT38" s="13"/>
      <c r="FU38" s="13"/>
      <c r="FV38" s="13"/>
      <c r="FW38" s="13"/>
      <c r="FX38" s="13"/>
      <c r="FY38" s="13"/>
      <c r="FZ38" s="13"/>
      <c r="GA38" s="13"/>
      <c r="GB38" s="13"/>
      <c r="GC38" s="13"/>
      <c r="GD38" s="13"/>
      <c r="GE38" s="13"/>
      <c r="GF38" s="13"/>
      <c r="GG38" s="13"/>
      <c r="GH38" s="13"/>
      <c r="GI38" s="13"/>
      <c r="GJ38" s="13"/>
      <c r="GK38" s="13"/>
      <c r="GL38" s="13"/>
      <c r="GM38" s="13"/>
      <c r="GN38" s="13"/>
      <c r="GO38" s="13"/>
      <c r="GP38" s="13"/>
      <c r="GQ38" s="13"/>
      <c r="GR38" s="13"/>
      <c r="GS38" s="13"/>
      <c r="GT38" s="13"/>
      <c r="GU38" s="13"/>
      <c r="GV38" s="13"/>
      <c r="GW38" s="13"/>
      <c r="GX38" s="13"/>
      <c r="GY38" s="13"/>
      <c r="GZ38" s="13"/>
      <c r="HA38" s="13"/>
      <c r="HB38" s="13"/>
      <c r="HC38" s="13"/>
      <c r="HD38" s="13"/>
      <c r="HE38" s="13"/>
      <c r="HF38" s="13"/>
      <c r="HG38" s="13"/>
      <c r="HH38" s="13"/>
      <c r="HI38" s="13"/>
      <c r="HJ38" s="13"/>
      <c r="HK38" s="13"/>
      <c r="HL38" s="13"/>
      <c r="HM38" s="13"/>
      <c r="HN38" s="13"/>
      <c r="HO38" s="13"/>
      <c r="HP38" s="13"/>
      <c r="HQ38" s="13"/>
      <c r="HR38" s="13"/>
      <c r="HS38" s="13"/>
      <c r="HT38" s="13"/>
      <c r="HU38" s="13"/>
      <c r="HV38" s="13"/>
      <c r="HW38" s="13"/>
      <c r="HX38" s="13"/>
      <c r="HY38" s="13"/>
      <c r="HZ38" s="13"/>
      <c r="IA38" s="13"/>
      <c r="IB38" s="13"/>
      <c r="IC38" s="13"/>
      <c r="ID38" s="13"/>
      <c r="IE38" s="13"/>
      <c r="IF38" s="13"/>
      <c r="IG38" s="13"/>
      <c r="IH38" s="13"/>
      <c r="II38" s="13"/>
      <c r="IJ38" s="13"/>
      <c r="IK38" s="13"/>
      <c r="IL38" s="13"/>
      <c r="IM38" s="13"/>
      <c r="IN38" s="13"/>
      <c r="IO38" s="13"/>
      <c r="IP38" s="13"/>
      <c r="IQ38" s="13"/>
      <c r="IR38" s="13"/>
      <c r="IS38" s="13"/>
      <c r="IT38" s="13"/>
      <c r="IU38" s="13"/>
      <c r="IV38" s="13"/>
      <c r="IW38" s="13"/>
      <c r="IX38" s="13"/>
      <c r="IY38" s="13"/>
      <c r="IZ38" s="13"/>
      <c r="JA38" s="13"/>
      <c r="JB38" s="13"/>
      <c r="JC38" s="13"/>
      <c r="JD38" s="13"/>
      <c r="JE38" s="13"/>
      <c r="JF38" s="13"/>
      <c r="JG38" s="13"/>
      <c r="JH38" s="13"/>
      <c r="JI38" s="13"/>
      <c r="JJ38" s="13"/>
      <c r="JK38" s="13"/>
      <c r="JL38" s="13"/>
      <c r="JM38" s="13"/>
      <c r="JN38" s="13"/>
      <c r="JO38" s="13"/>
      <c r="JP38" s="13"/>
      <c r="JQ38" s="13"/>
      <c r="JR38" s="13"/>
      <c r="JS38" s="13"/>
      <c r="JT38" s="13"/>
      <c r="JU38" s="13"/>
      <c r="JV38" s="13"/>
      <c r="JW38" s="13"/>
      <c r="JX38" s="13"/>
      <c r="JY38" s="13"/>
      <c r="JZ38" s="13"/>
      <c r="KA38" s="13"/>
      <c r="KB38" s="13"/>
      <c r="KC38" s="13"/>
      <c r="KD38" s="13"/>
      <c r="KE38" s="13"/>
      <c r="KF38" s="13"/>
      <c r="KG38" s="13"/>
      <c r="KH38" s="13"/>
      <c r="KI38" s="13"/>
      <c r="KJ38" s="13"/>
      <c r="KK38" s="13"/>
      <c r="KL38" s="13"/>
      <c r="KM38" s="13"/>
      <c r="KN38" s="13"/>
      <c r="KO38" s="13"/>
      <c r="KP38" s="13"/>
      <c r="KQ38" s="13"/>
      <c r="KR38" s="13"/>
      <c r="KS38" s="13"/>
    </row>
    <row r="39" spans="1:305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  <c r="HI39" s="13"/>
      <c r="HJ39" s="13"/>
      <c r="HK39" s="13"/>
      <c r="HL39" s="13"/>
      <c r="HM39" s="13"/>
      <c r="HN39" s="13"/>
      <c r="HO39" s="13"/>
      <c r="HP39" s="13"/>
      <c r="HQ39" s="13"/>
      <c r="HR39" s="13"/>
      <c r="HS39" s="13"/>
      <c r="HT39" s="13"/>
      <c r="HU39" s="13"/>
      <c r="HV39" s="13"/>
      <c r="HW39" s="13"/>
      <c r="HX39" s="13"/>
      <c r="HY39" s="13"/>
      <c r="HZ39" s="13"/>
      <c r="IA39" s="13"/>
      <c r="IB39" s="13"/>
      <c r="IC39" s="13"/>
      <c r="ID39" s="13"/>
      <c r="IE39" s="13"/>
      <c r="IF39" s="13"/>
      <c r="IG39" s="13"/>
      <c r="IH39" s="13"/>
      <c r="II39" s="13"/>
      <c r="IJ39" s="13"/>
      <c r="IK39" s="13"/>
      <c r="IL39" s="13"/>
      <c r="IM39" s="13"/>
      <c r="IN39" s="13"/>
      <c r="IO39" s="13"/>
      <c r="IP39" s="13"/>
      <c r="IQ39" s="13"/>
      <c r="IR39" s="13"/>
      <c r="IS39" s="13"/>
      <c r="IT39" s="13"/>
      <c r="IU39" s="13"/>
      <c r="IV39" s="13"/>
      <c r="IW39" s="13"/>
      <c r="IX39" s="13"/>
      <c r="IY39" s="13"/>
      <c r="IZ39" s="13"/>
      <c r="JA39" s="13"/>
      <c r="JB39" s="13"/>
      <c r="JC39" s="13"/>
      <c r="JD39" s="13"/>
      <c r="JE39" s="13"/>
      <c r="JF39" s="13"/>
      <c r="JG39" s="13"/>
      <c r="JH39" s="13"/>
      <c r="JI39" s="13"/>
      <c r="JJ39" s="13"/>
      <c r="JK39" s="13"/>
      <c r="JL39" s="13"/>
      <c r="JM39" s="13"/>
      <c r="JN39" s="13"/>
      <c r="JO39" s="13"/>
      <c r="JP39" s="13"/>
      <c r="JQ39" s="13"/>
      <c r="JR39" s="13"/>
      <c r="JS39" s="13"/>
      <c r="JT39" s="13"/>
      <c r="JU39" s="13"/>
      <c r="JV39" s="13"/>
      <c r="JW39" s="13"/>
      <c r="JX39" s="13"/>
      <c r="JY39" s="13"/>
      <c r="JZ39" s="13"/>
      <c r="KA39" s="13"/>
      <c r="KB39" s="13"/>
      <c r="KC39" s="13"/>
      <c r="KD39" s="13"/>
      <c r="KE39" s="13"/>
      <c r="KF39" s="13"/>
      <c r="KG39" s="13"/>
      <c r="KH39" s="13"/>
      <c r="KI39" s="13"/>
      <c r="KJ39" s="13"/>
      <c r="KK39" s="13"/>
      <c r="KL39" s="13"/>
      <c r="KM39" s="13"/>
      <c r="KN39" s="13"/>
      <c r="KO39" s="13"/>
      <c r="KP39" s="13"/>
      <c r="KQ39" s="13"/>
      <c r="KR39" s="13"/>
      <c r="KS39" s="13"/>
    </row>
    <row r="40" spans="1:305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  <c r="FB40" s="13"/>
      <c r="FC40" s="13"/>
      <c r="FD40" s="13"/>
      <c r="FE40" s="13"/>
      <c r="FF40" s="13"/>
      <c r="FG40" s="13"/>
      <c r="FH40" s="13"/>
      <c r="FI40" s="13"/>
      <c r="FJ40" s="13"/>
      <c r="FK40" s="13"/>
      <c r="FL40" s="13"/>
      <c r="FM40" s="13"/>
      <c r="FN40" s="13"/>
      <c r="FO40" s="13"/>
      <c r="FP40" s="13"/>
      <c r="FQ40" s="13"/>
      <c r="FR40" s="13"/>
      <c r="FS40" s="13"/>
      <c r="FT40" s="13"/>
      <c r="FU40" s="13"/>
      <c r="FV40" s="13"/>
      <c r="FW40" s="13"/>
      <c r="FX40" s="13"/>
      <c r="FY40" s="13"/>
      <c r="FZ40" s="13"/>
      <c r="GA40" s="13"/>
      <c r="GB40" s="13"/>
      <c r="GC40" s="13"/>
      <c r="GD40" s="13"/>
      <c r="GE40" s="13"/>
      <c r="GF40" s="13"/>
      <c r="GG40" s="13"/>
      <c r="GH40" s="13"/>
      <c r="GI40" s="13"/>
      <c r="GJ40" s="13"/>
      <c r="GK40" s="13"/>
      <c r="GL40" s="13"/>
      <c r="GM40" s="13"/>
      <c r="GN40" s="13"/>
      <c r="GO40" s="13"/>
      <c r="GP40" s="13"/>
      <c r="GQ40" s="13"/>
      <c r="GR40" s="13"/>
      <c r="GS40" s="13"/>
      <c r="GT40" s="13"/>
      <c r="GU40" s="13"/>
      <c r="GV40" s="13"/>
      <c r="GW40" s="13"/>
      <c r="GX40" s="13"/>
      <c r="GY40" s="13"/>
      <c r="GZ40" s="13"/>
      <c r="HA40" s="13"/>
      <c r="HB40" s="13"/>
      <c r="HC40" s="13"/>
      <c r="HD40" s="13"/>
      <c r="HE40" s="13"/>
      <c r="HF40" s="13"/>
      <c r="HG40" s="13"/>
      <c r="HH40" s="13"/>
      <c r="HI40" s="13"/>
      <c r="HJ40" s="13"/>
      <c r="HK40" s="13"/>
      <c r="HL40" s="13"/>
      <c r="HM40" s="13"/>
      <c r="HN40" s="13"/>
      <c r="HO40" s="13"/>
      <c r="HP40" s="13"/>
      <c r="HQ40" s="13"/>
      <c r="HR40" s="13"/>
      <c r="HS40" s="13"/>
      <c r="HT40" s="13"/>
      <c r="HU40" s="13"/>
      <c r="HV40" s="13"/>
      <c r="HW40" s="13"/>
      <c r="HX40" s="13"/>
      <c r="HY40" s="13"/>
      <c r="HZ40" s="13"/>
      <c r="IA40" s="13"/>
      <c r="IB40" s="13"/>
      <c r="IC40" s="13"/>
      <c r="ID40" s="13"/>
      <c r="IE40" s="13"/>
      <c r="IF40" s="13"/>
      <c r="IG40" s="13"/>
      <c r="IH40" s="13"/>
      <c r="II40" s="13"/>
      <c r="IJ40" s="13"/>
      <c r="IK40" s="13"/>
      <c r="IL40" s="13"/>
      <c r="IM40" s="13"/>
      <c r="IN40" s="13"/>
      <c r="IO40" s="13"/>
      <c r="IP40" s="13"/>
      <c r="IQ40" s="13"/>
      <c r="IR40" s="13"/>
      <c r="IS40" s="13"/>
      <c r="IT40" s="13"/>
      <c r="IU40" s="13"/>
      <c r="IV40" s="13"/>
      <c r="IW40" s="13"/>
      <c r="IX40" s="13"/>
      <c r="IY40" s="13"/>
      <c r="IZ40" s="13"/>
      <c r="JA40" s="13"/>
      <c r="JB40" s="13"/>
      <c r="JC40" s="13"/>
      <c r="JD40" s="13"/>
      <c r="JE40" s="13"/>
      <c r="JF40" s="13"/>
      <c r="JG40" s="13"/>
      <c r="JH40" s="13"/>
      <c r="JI40" s="13"/>
      <c r="JJ40" s="13"/>
      <c r="JK40" s="13"/>
      <c r="JL40" s="13"/>
      <c r="JM40" s="13"/>
      <c r="JN40" s="13"/>
      <c r="JO40" s="13"/>
      <c r="JP40" s="13"/>
      <c r="JQ40" s="13"/>
      <c r="JR40" s="13"/>
      <c r="JS40" s="13"/>
      <c r="JT40" s="13"/>
      <c r="JU40" s="13"/>
      <c r="JV40" s="13"/>
      <c r="JW40" s="13"/>
      <c r="JX40" s="13"/>
      <c r="JY40" s="13"/>
      <c r="JZ40" s="13"/>
      <c r="KA40" s="13"/>
      <c r="KB40" s="13"/>
      <c r="KC40" s="13"/>
      <c r="KD40" s="13"/>
      <c r="KE40" s="13"/>
      <c r="KF40" s="13"/>
      <c r="KG40" s="13"/>
      <c r="KH40" s="13"/>
      <c r="KI40" s="13"/>
      <c r="KJ40" s="13"/>
      <c r="KK40" s="13"/>
      <c r="KL40" s="13"/>
      <c r="KM40" s="13"/>
      <c r="KN40" s="13"/>
      <c r="KO40" s="13"/>
      <c r="KP40" s="13"/>
      <c r="KQ40" s="13"/>
      <c r="KR40" s="13"/>
      <c r="KS40" s="13"/>
    </row>
    <row r="41" spans="1:305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3"/>
      <c r="HR41" s="13"/>
      <c r="HS41" s="13"/>
      <c r="HT41" s="13"/>
      <c r="HU41" s="13"/>
      <c r="HV41" s="13"/>
      <c r="HW41" s="13"/>
      <c r="HX41" s="13"/>
      <c r="HY41" s="13"/>
      <c r="HZ41" s="13"/>
      <c r="IA41" s="13"/>
      <c r="IB41" s="13"/>
      <c r="IC41" s="13"/>
      <c r="ID41" s="13"/>
      <c r="IE41" s="13"/>
      <c r="IF41" s="13"/>
      <c r="IG41" s="13"/>
      <c r="IH41" s="13"/>
      <c r="II41" s="13"/>
      <c r="IJ41" s="13"/>
      <c r="IK41" s="13"/>
      <c r="IL41" s="13"/>
      <c r="IM41" s="13"/>
      <c r="IN41" s="13"/>
      <c r="IO41" s="13"/>
      <c r="IP41" s="13"/>
      <c r="IQ41" s="13"/>
      <c r="IR41" s="13"/>
      <c r="IS41" s="13"/>
      <c r="IT41" s="13"/>
      <c r="IU41" s="13"/>
      <c r="IV41" s="13"/>
      <c r="IW41" s="13"/>
      <c r="IX41" s="13"/>
      <c r="IY41" s="13"/>
      <c r="IZ41" s="13"/>
      <c r="JA41" s="13"/>
      <c r="JB41" s="13"/>
      <c r="JC41" s="13"/>
      <c r="JD41" s="13"/>
      <c r="JE41" s="13"/>
      <c r="JF41" s="13"/>
      <c r="JG41" s="13"/>
      <c r="JH41" s="13"/>
      <c r="JI41" s="13"/>
      <c r="JJ41" s="13"/>
      <c r="JK41" s="13"/>
      <c r="JL41" s="13"/>
      <c r="JM41" s="13"/>
      <c r="JN41" s="13"/>
      <c r="JO41" s="13"/>
      <c r="JP41" s="13"/>
      <c r="JQ41" s="13"/>
      <c r="JR41" s="13"/>
      <c r="JS41" s="13"/>
      <c r="JT41" s="13"/>
      <c r="JU41" s="13"/>
      <c r="JV41" s="13"/>
      <c r="JW41" s="13"/>
      <c r="JX41" s="13"/>
      <c r="JY41" s="13"/>
      <c r="JZ41" s="13"/>
      <c r="KA41" s="13"/>
      <c r="KB41" s="13"/>
      <c r="KC41" s="13"/>
      <c r="KD41" s="13"/>
      <c r="KE41" s="13"/>
      <c r="KF41" s="13"/>
      <c r="KG41" s="13"/>
      <c r="KH41" s="13"/>
      <c r="KI41" s="13"/>
      <c r="KJ41" s="13"/>
      <c r="KK41" s="13"/>
      <c r="KL41" s="13"/>
      <c r="KM41" s="13"/>
      <c r="KN41" s="13"/>
      <c r="KO41" s="13"/>
      <c r="KP41" s="13"/>
      <c r="KQ41" s="13"/>
      <c r="KR41" s="13"/>
      <c r="KS41" s="13"/>
    </row>
    <row r="42" spans="1:305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  <c r="FB42" s="13"/>
      <c r="FC42" s="13"/>
      <c r="FD42" s="13"/>
      <c r="FE42" s="13"/>
      <c r="FF42" s="13"/>
      <c r="FG42" s="13"/>
      <c r="FH42" s="13"/>
      <c r="FI42" s="13"/>
      <c r="FJ42" s="13"/>
      <c r="FK42" s="13"/>
      <c r="FL42" s="13"/>
      <c r="FM42" s="13"/>
      <c r="FN42" s="13"/>
      <c r="FO42" s="13"/>
      <c r="FP42" s="13"/>
      <c r="FQ42" s="13"/>
      <c r="FR42" s="13"/>
      <c r="FS42" s="13"/>
      <c r="FT42" s="13"/>
      <c r="FU42" s="13"/>
      <c r="FV42" s="13"/>
      <c r="FW42" s="13"/>
      <c r="FX42" s="13"/>
      <c r="FY42" s="13"/>
      <c r="FZ42" s="13"/>
      <c r="GA42" s="13"/>
      <c r="GB42" s="13"/>
      <c r="GC42" s="13"/>
      <c r="GD42" s="13"/>
      <c r="GE42" s="13"/>
      <c r="GF42" s="13"/>
      <c r="GG42" s="13"/>
      <c r="GH42" s="13"/>
      <c r="GI42" s="13"/>
      <c r="GJ42" s="13"/>
      <c r="GK42" s="13"/>
      <c r="GL42" s="13"/>
      <c r="GM42" s="13"/>
      <c r="GN42" s="13"/>
      <c r="GO42" s="13"/>
      <c r="GP42" s="13"/>
      <c r="GQ42" s="13"/>
      <c r="GR42" s="13"/>
      <c r="GS42" s="13"/>
      <c r="GT42" s="13"/>
      <c r="GU42" s="13"/>
      <c r="GV42" s="13"/>
      <c r="GW42" s="13"/>
      <c r="GX42" s="13"/>
      <c r="GY42" s="13"/>
      <c r="GZ42" s="13"/>
      <c r="HA42" s="13"/>
      <c r="HB42" s="13"/>
      <c r="HC42" s="13"/>
      <c r="HD42" s="13"/>
      <c r="HE42" s="13"/>
      <c r="HF42" s="13"/>
      <c r="HG42" s="13"/>
      <c r="HH42" s="13"/>
      <c r="HI42" s="13"/>
      <c r="HJ42" s="13"/>
      <c r="HK42" s="13"/>
      <c r="HL42" s="13"/>
      <c r="HM42" s="13"/>
      <c r="HN42" s="13"/>
      <c r="HO42" s="13"/>
      <c r="HP42" s="13"/>
      <c r="HQ42" s="13"/>
      <c r="HR42" s="13"/>
      <c r="HS42" s="13"/>
      <c r="HT42" s="13"/>
      <c r="HU42" s="13"/>
      <c r="HV42" s="13"/>
      <c r="HW42" s="13"/>
      <c r="HX42" s="13"/>
      <c r="HY42" s="13"/>
      <c r="HZ42" s="13"/>
      <c r="IA42" s="13"/>
      <c r="IB42" s="13"/>
      <c r="IC42" s="13"/>
      <c r="ID42" s="13"/>
      <c r="IE42" s="13"/>
      <c r="IF42" s="13"/>
      <c r="IG42" s="13"/>
      <c r="IH42" s="13"/>
      <c r="II42" s="13"/>
      <c r="IJ42" s="13"/>
      <c r="IK42" s="13"/>
      <c r="IL42" s="13"/>
      <c r="IM42" s="13"/>
      <c r="IN42" s="13"/>
      <c r="IO42" s="13"/>
      <c r="IP42" s="13"/>
      <c r="IQ42" s="13"/>
      <c r="IR42" s="13"/>
      <c r="IS42" s="13"/>
      <c r="IT42" s="13"/>
      <c r="IU42" s="13"/>
      <c r="IV42" s="13"/>
      <c r="IW42" s="13"/>
      <c r="IX42" s="13"/>
      <c r="IY42" s="13"/>
      <c r="IZ42" s="13"/>
      <c r="JA42" s="13"/>
      <c r="JB42" s="13"/>
      <c r="JC42" s="13"/>
      <c r="JD42" s="13"/>
      <c r="JE42" s="13"/>
      <c r="JF42" s="13"/>
      <c r="JG42" s="13"/>
      <c r="JH42" s="13"/>
      <c r="JI42" s="13"/>
      <c r="JJ42" s="13"/>
      <c r="JK42" s="13"/>
      <c r="JL42" s="13"/>
      <c r="JM42" s="13"/>
      <c r="JN42" s="13"/>
      <c r="JO42" s="13"/>
      <c r="JP42" s="13"/>
      <c r="JQ42" s="13"/>
      <c r="JR42" s="13"/>
      <c r="JS42" s="13"/>
      <c r="JT42" s="13"/>
      <c r="JU42" s="13"/>
      <c r="JV42" s="13"/>
      <c r="JW42" s="13"/>
      <c r="JX42" s="13"/>
      <c r="JY42" s="13"/>
      <c r="JZ42" s="13"/>
      <c r="KA42" s="13"/>
      <c r="KB42" s="13"/>
      <c r="KC42" s="13"/>
      <c r="KD42" s="13"/>
      <c r="KE42" s="13"/>
      <c r="KF42" s="13"/>
      <c r="KG42" s="13"/>
      <c r="KH42" s="13"/>
      <c r="KI42" s="13"/>
      <c r="KJ42" s="13"/>
      <c r="KK42" s="13"/>
      <c r="KL42" s="13"/>
      <c r="KM42" s="13"/>
      <c r="KN42" s="13"/>
      <c r="KO42" s="13"/>
      <c r="KP42" s="13"/>
      <c r="KQ42" s="13"/>
      <c r="KR42" s="13"/>
      <c r="KS42" s="13"/>
    </row>
    <row r="43" spans="1:305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  <c r="HI43" s="13"/>
      <c r="HJ43" s="13"/>
      <c r="HK43" s="13"/>
      <c r="HL43" s="13"/>
      <c r="HM43" s="13"/>
      <c r="HN43" s="13"/>
      <c r="HO43" s="13"/>
      <c r="HP43" s="13"/>
      <c r="HQ43" s="13"/>
      <c r="HR43" s="13"/>
      <c r="HS43" s="13"/>
      <c r="HT43" s="13"/>
      <c r="HU43" s="13"/>
      <c r="HV43" s="13"/>
      <c r="HW43" s="13"/>
      <c r="HX43" s="13"/>
      <c r="HY43" s="13"/>
      <c r="HZ43" s="13"/>
      <c r="IA43" s="13"/>
      <c r="IB43" s="13"/>
      <c r="IC43" s="13"/>
      <c r="ID43" s="13"/>
      <c r="IE43" s="13"/>
      <c r="IF43" s="13"/>
      <c r="IG43" s="13"/>
      <c r="IH43" s="13"/>
      <c r="II43" s="13"/>
      <c r="IJ43" s="13"/>
      <c r="IK43" s="13"/>
      <c r="IL43" s="13"/>
      <c r="IM43" s="13"/>
      <c r="IN43" s="13"/>
      <c r="IO43" s="13"/>
      <c r="IP43" s="13"/>
      <c r="IQ43" s="13"/>
      <c r="IR43" s="13"/>
      <c r="IS43" s="13"/>
      <c r="IT43" s="13"/>
      <c r="IU43" s="13"/>
      <c r="IV43" s="13"/>
      <c r="IW43" s="13"/>
      <c r="IX43" s="13"/>
      <c r="IY43" s="13"/>
      <c r="IZ43" s="13"/>
      <c r="JA43" s="13"/>
      <c r="JB43" s="13"/>
      <c r="JC43" s="13"/>
      <c r="JD43" s="13"/>
      <c r="JE43" s="13"/>
      <c r="JF43" s="13"/>
      <c r="JG43" s="13"/>
      <c r="JH43" s="13"/>
      <c r="JI43" s="13"/>
      <c r="JJ43" s="13"/>
      <c r="JK43" s="13"/>
      <c r="JL43" s="13"/>
      <c r="JM43" s="13"/>
      <c r="JN43" s="13"/>
      <c r="JO43" s="13"/>
      <c r="JP43" s="13"/>
      <c r="JQ43" s="13"/>
      <c r="JR43" s="13"/>
      <c r="JS43" s="13"/>
      <c r="JT43" s="13"/>
      <c r="JU43" s="13"/>
      <c r="JV43" s="13"/>
      <c r="JW43" s="13"/>
      <c r="JX43" s="13"/>
      <c r="JY43" s="13"/>
      <c r="JZ43" s="13"/>
      <c r="KA43" s="13"/>
      <c r="KB43" s="13"/>
      <c r="KC43" s="13"/>
      <c r="KD43" s="13"/>
      <c r="KE43" s="13"/>
      <c r="KF43" s="13"/>
      <c r="KG43" s="13"/>
      <c r="KH43" s="13"/>
      <c r="KI43" s="13"/>
      <c r="KJ43" s="13"/>
      <c r="KK43" s="13"/>
      <c r="KL43" s="13"/>
      <c r="KM43" s="13"/>
      <c r="KN43" s="13"/>
      <c r="KO43" s="13"/>
      <c r="KP43" s="13"/>
      <c r="KQ43" s="13"/>
      <c r="KR43" s="13"/>
      <c r="KS43" s="13"/>
    </row>
    <row r="44" spans="1:305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  <c r="FT44" s="13"/>
      <c r="FU44" s="13"/>
      <c r="FV44" s="13"/>
      <c r="FW44" s="13"/>
      <c r="FX44" s="13"/>
      <c r="FY44" s="13"/>
      <c r="FZ44" s="13"/>
      <c r="GA44" s="13"/>
      <c r="GB44" s="13"/>
      <c r="GC44" s="13"/>
      <c r="GD44" s="13"/>
      <c r="GE44" s="13"/>
      <c r="GF44" s="13"/>
      <c r="GG44" s="13"/>
      <c r="GH44" s="13"/>
      <c r="GI44" s="13"/>
      <c r="GJ44" s="13"/>
      <c r="GK44" s="13"/>
      <c r="GL44" s="13"/>
      <c r="GM44" s="13"/>
      <c r="GN44" s="13"/>
      <c r="GO44" s="13"/>
      <c r="GP44" s="13"/>
      <c r="GQ44" s="13"/>
      <c r="GR44" s="13"/>
      <c r="GS44" s="13"/>
      <c r="GT44" s="13"/>
      <c r="GU44" s="13"/>
      <c r="GV44" s="13"/>
      <c r="GW44" s="13"/>
      <c r="GX44" s="13"/>
      <c r="GY44" s="13"/>
      <c r="GZ44" s="13"/>
      <c r="HA44" s="13"/>
      <c r="HB44" s="13"/>
      <c r="HC44" s="13"/>
      <c r="HD44" s="13"/>
      <c r="HE44" s="13"/>
      <c r="HF44" s="13"/>
      <c r="HG44" s="13"/>
      <c r="HH44" s="13"/>
      <c r="HI44" s="13"/>
      <c r="HJ44" s="13"/>
      <c r="HK44" s="13"/>
      <c r="HL44" s="13"/>
      <c r="HM44" s="13"/>
      <c r="HN44" s="13"/>
      <c r="HO44" s="13"/>
      <c r="HP44" s="13"/>
      <c r="HQ44" s="13"/>
      <c r="HR44" s="13"/>
      <c r="HS44" s="13"/>
      <c r="HT44" s="13"/>
      <c r="HU44" s="13"/>
      <c r="HV44" s="13"/>
      <c r="HW44" s="13"/>
      <c r="HX44" s="13"/>
      <c r="HY44" s="13"/>
      <c r="HZ44" s="13"/>
      <c r="IA44" s="13"/>
      <c r="IB44" s="13"/>
      <c r="IC44" s="13"/>
      <c r="ID44" s="13"/>
      <c r="IE44" s="13"/>
      <c r="IF44" s="13"/>
      <c r="IG44" s="13"/>
      <c r="IH44" s="13"/>
      <c r="II44" s="13"/>
      <c r="IJ44" s="13"/>
      <c r="IK44" s="13"/>
      <c r="IL44" s="13"/>
      <c r="IM44" s="13"/>
      <c r="IN44" s="13"/>
      <c r="IO44" s="13"/>
      <c r="IP44" s="13"/>
      <c r="IQ44" s="13"/>
      <c r="IR44" s="13"/>
      <c r="IS44" s="13"/>
      <c r="IT44" s="13"/>
      <c r="IU44" s="13"/>
      <c r="IV44" s="13"/>
      <c r="IW44" s="13"/>
      <c r="IX44" s="13"/>
      <c r="IY44" s="13"/>
      <c r="IZ44" s="13"/>
      <c r="JA44" s="13"/>
      <c r="JB44" s="13"/>
      <c r="JC44" s="13"/>
      <c r="JD44" s="13"/>
      <c r="JE44" s="13"/>
      <c r="JF44" s="13"/>
      <c r="JG44" s="13"/>
      <c r="JH44" s="13"/>
      <c r="JI44" s="13"/>
      <c r="JJ44" s="13"/>
      <c r="JK44" s="13"/>
      <c r="JL44" s="13"/>
      <c r="JM44" s="13"/>
      <c r="JN44" s="13"/>
      <c r="JO44" s="13"/>
      <c r="JP44" s="13"/>
      <c r="JQ44" s="13"/>
      <c r="JR44" s="13"/>
      <c r="JS44" s="13"/>
      <c r="JT44" s="13"/>
      <c r="JU44" s="13"/>
      <c r="JV44" s="13"/>
      <c r="JW44" s="13"/>
      <c r="JX44" s="13"/>
      <c r="JY44" s="13"/>
      <c r="JZ44" s="13"/>
      <c r="KA44" s="13"/>
      <c r="KB44" s="13"/>
      <c r="KC44" s="13"/>
      <c r="KD44" s="13"/>
      <c r="KE44" s="13"/>
      <c r="KF44" s="13"/>
      <c r="KG44" s="13"/>
      <c r="KH44" s="13"/>
      <c r="KI44" s="13"/>
      <c r="KJ44" s="13"/>
      <c r="KK44" s="13"/>
      <c r="KL44" s="13"/>
      <c r="KM44" s="13"/>
      <c r="KN44" s="13"/>
      <c r="KO44" s="13"/>
      <c r="KP44" s="13"/>
      <c r="KQ44" s="13"/>
      <c r="KR44" s="13"/>
      <c r="KS44" s="13"/>
    </row>
    <row r="45" spans="1:305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/>
      <c r="FS45" s="13"/>
      <c r="FT45" s="13"/>
      <c r="FU45" s="13"/>
      <c r="FV45" s="13"/>
      <c r="FW45" s="13"/>
      <c r="FX45" s="13"/>
      <c r="FY45" s="13"/>
      <c r="FZ45" s="13"/>
      <c r="GA45" s="13"/>
      <c r="GB45" s="13"/>
      <c r="GC45" s="13"/>
      <c r="GD45" s="13"/>
      <c r="GE45" s="13"/>
      <c r="GF45" s="13"/>
      <c r="GG45" s="13"/>
      <c r="GH45" s="13"/>
      <c r="GI45" s="13"/>
      <c r="GJ45" s="13"/>
      <c r="GK45" s="13"/>
      <c r="GL45" s="13"/>
      <c r="GM45" s="13"/>
      <c r="GN45" s="13"/>
      <c r="GO45" s="13"/>
      <c r="GP45" s="13"/>
      <c r="GQ45" s="13"/>
      <c r="GR45" s="13"/>
      <c r="GS45" s="13"/>
      <c r="GT45" s="13"/>
      <c r="GU45" s="13"/>
      <c r="GV45" s="13"/>
      <c r="GW45" s="13"/>
      <c r="GX45" s="13"/>
      <c r="GY45" s="13"/>
      <c r="GZ45" s="13"/>
      <c r="HA45" s="13"/>
      <c r="HB45" s="13"/>
      <c r="HC45" s="13"/>
      <c r="HD45" s="13"/>
      <c r="HE45" s="13"/>
      <c r="HF45" s="13"/>
      <c r="HG45" s="13"/>
      <c r="HH45" s="13"/>
      <c r="HI45" s="13"/>
      <c r="HJ45" s="13"/>
      <c r="HK45" s="13"/>
      <c r="HL45" s="13"/>
      <c r="HM45" s="13"/>
      <c r="HN45" s="13"/>
      <c r="HO45" s="13"/>
      <c r="HP45" s="13"/>
      <c r="HQ45" s="13"/>
      <c r="HR45" s="13"/>
      <c r="HS45" s="13"/>
      <c r="HT45" s="13"/>
      <c r="HU45" s="13"/>
      <c r="HV45" s="13"/>
      <c r="HW45" s="13"/>
      <c r="HX45" s="13"/>
      <c r="HY45" s="13"/>
      <c r="HZ45" s="13"/>
      <c r="IA45" s="13"/>
      <c r="IB45" s="13"/>
      <c r="IC45" s="13"/>
      <c r="ID45" s="13"/>
      <c r="IE45" s="13"/>
      <c r="IF45" s="13"/>
      <c r="IG45" s="13"/>
      <c r="IH45" s="13"/>
      <c r="II45" s="13"/>
      <c r="IJ45" s="13"/>
      <c r="IK45" s="13"/>
      <c r="IL45" s="13"/>
      <c r="IM45" s="13"/>
      <c r="IN45" s="13"/>
      <c r="IO45" s="13"/>
      <c r="IP45" s="13"/>
      <c r="IQ45" s="13"/>
      <c r="IR45" s="13"/>
      <c r="IS45" s="13"/>
      <c r="IT45" s="13"/>
      <c r="IU45" s="13"/>
      <c r="IV45" s="13"/>
      <c r="IW45" s="13"/>
      <c r="IX45" s="13"/>
      <c r="IY45" s="13"/>
      <c r="IZ45" s="13"/>
      <c r="JA45" s="13"/>
      <c r="JB45" s="13"/>
      <c r="JC45" s="13"/>
      <c r="JD45" s="13"/>
      <c r="JE45" s="13"/>
      <c r="JF45" s="13"/>
      <c r="JG45" s="13"/>
      <c r="JH45" s="13"/>
      <c r="JI45" s="13"/>
      <c r="JJ45" s="13"/>
      <c r="JK45" s="13"/>
      <c r="JL45" s="13"/>
      <c r="JM45" s="13"/>
      <c r="JN45" s="13"/>
      <c r="JO45" s="13"/>
      <c r="JP45" s="13"/>
      <c r="JQ45" s="13"/>
      <c r="JR45" s="13"/>
      <c r="JS45" s="13"/>
      <c r="JT45" s="13"/>
      <c r="JU45" s="13"/>
      <c r="JV45" s="13"/>
      <c r="JW45" s="13"/>
      <c r="JX45" s="13"/>
      <c r="JY45" s="13"/>
      <c r="JZ45" s="13"/>
      <c r="KA45" s="13"/>
      <c r="KB45" s="13"/>
      <c r="KC45" s="13"/>
      <c r="KD45" s="13"/>
      <c r="KE45" s="13"/>
      <c r="KF45" s="13"/>
      <c r="KG45" s="13"/>
      <c r="KH45" s="13"/>
      <c r="KI45" s="13"/>
      <c r="KJ45" s="13"/>
      <c r="KK45" s="13"/>
      <c r="KL45" s="13"/>
      <c r="KM45" s="13"/>
      <c r="KN45" s="13"/>
      <c r="KO45" s="13"/>
      <c r="KP45" s="13"/>
      <c r="KQ45" s="13"/>
      <c r="KR45" s="13"/>
      <c r="KS45" s="13"/>
    </row>
    <row r="46" spans="1:305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  <c r="FC46" s="13"/>
      <c r="FD46" s="13"/>
      <c r="FE46" s="13"/>
      <c r="FF46" s="13"/>
      <c r="FG46" s="13"/>
      <c r="FH46" s="13"/>
      <c r="FI46" s="13"/>
      <c r="FJ46" s="13"/>
      <c r="FK46" s="13"/>
      <c r="FL46" s="13"/>
      <c r="FM46" s="13"/>
      <c r="FN46" s="13"/>
      <c r="FO46" s="13"/>
      <c r="FP46" s="13"/>
      <c r="FQ46" s="13"/>
      <c r="FR46" s="13"/>
      <c r="FS46" s="13"/>
      <c r="FT46" s="13"/>
      <c r="FU46" s="13"/>
      <c r="FV46" s="13"/>
      <c r="FW46" s="13"/>
      <c r="FX46" s="13"/>
      <c r="FY46" s="13"/>
      <c r="FZ46" s="13"/>
      <c r="GA46" s="13"/>
      <c r="GB46" s="13"/>
      <c r="GC46" s="13"/>
      <c r="GD46" s="13"/>
      <c r="GE46" s="13"/>
      <c r="GF46" s="13"/>
      <c r="GG46" s="13"/>
      <c r="GH46" s="13"/>
      <c r="GI46" s="13"/>
      <c r="GJ46" s="13"/>
      <c r="GK46" s="13"/>
      <c r="GL46" s="13"/>
      <c r="GM46" s="13"/>
      <c r="GN46" s="13"/>
      <c r="GO46" s="13"/>
      <c r="GP46" s="13"/>
      <c r="GQ46" s="13"/>
      <c r="GR46" s="13"/>
      <c r="GS46" s="13"/>
      <c r="GT46" s="13"/>
      <c r="GU46" s="13"/>
      <c r="GV46" s="13"/>
      <c r="GW46" s="13"/>
      <c r="GX46" s="13"/>
      <c r="GY46" s="13"/>
      <c r="GZ46" s="13"/>
      <c r="HA46" s="13"/>
      <c r="HB46" s="13"/>
      <c r="HC46" s="13"/>
      <c r="HD46" s="13"/>
      <c r="HE46" s="13"/>
      <c r="HF46" s="13"/>
      <c r="HG46" s="13"/>
      <c r="HH46" s="13"/>
      <c r="HI46" s="13"/>
      <c r="HJ46" s="13"/>
      <c r="HK46" s="13"/>
      <c r="HL46" s="13"/>
      <c r="HM46" s="13"/>
      <c r="HN46" s="13"/>
      <c r="HO46" s="13"/>
      <c r="HP46" s="13"/>
      <c r="HQ46" s="13"/>
      <c r="HR46" s="13"/>
      <c r="HS46" s="13"/>
      <c r="HT46" s="13"/>
      <c r="HU46" s="13"/>
      <c r="HV46" s="13"/>
      <c r="HW46" s="13"/>
      <c r="HX46" s="13"/>
      <c r="HY46" s="13"/>
      <c r="HZ46" s="13"/>
      <c r="IA46" s="13"/>
      <c r="IB46" s="13"/>
      <c r="IC46" s="13"/>
      <c r="ID46" s="13"/>
      <c r="IE46" s="13"/>
      <c r="IF46" s="13"/>
      <c r="IG46" s="13"/>
      <c r="IH46" s="13"/>
      <c r="II46" s="13"/>
      <c r="IJ46" s="13"/>
      <c r="IK46" s="13"/>
      <c r="IL46" s="13"/>
      <c r="IM46" s="13"/>
      <c r="IN46" s="13"/>
      <c r="IO46" s="13"/>
      <c r="IP46" s="13"/>
      <c r="IQ46" s="13"/>
      <c r="IR46" s="13"/>
      <c r="IS46" s="13"/>
      <c r="IT46" s="13"/>
      <c r="IU46" s="13"/>
      <c r="IV46" s="13"/>
      <c r="IW46" s="13"/>
      <c r="IX46" s="13"/>
      <c r="IY46" s="13"/>
      <c r="IZ46" s="13"/>
      <c r="JA46" s="13"/>
      <c r="JB46" s="13"/>
      <c r="JC46" s="13"/>
      <c r="JD46" s="13"/>
      <c r="JE46" s="13"/>
      <c r="JF46" s="13"/>
      <c r="JG46" s="13"/>
      <c r="JH46" s="13"/>
      <c r="JI46" s="13"/>
      <c r="JJ46" s="13"/>
      <c r="JK46" s="13"/>
      <c r="JL46" s="13"/>
      <c r="JM46" s="13"/>
      <c r="JN46" s="13"/>
      <c r="JO46" s="13"/>
      <c r="JP46" s="13"/>
      <c r="JQ46" s="13"/>
      <c r="JR46" s="13"/>
      <c r="JS46" s="13"/>
      <c r="JT46" s="13"/>
      <c r="JU46" s="13"/>
      <c r="JV46" s="13"/>
      <c r="JW46" s="13"/>
      <c r="JX46" s="13"/>
      <c r="JY46" s="13"/>
      <c r="JZ46" s="13"/>
      <c r="KA46" s="13"/>
      <c r="KB46" s="13"/>
      <c r="KC46" s="13"/>
      <c r="KD46" s="13"/>
      <c r="KE46" s="13"/>
      <c r="KF46" s="13"/>
      <c r="KG46" s="13"/>
      <c r="KH46" s="13"/>
      <c r="KI46" s="13"/>
      <c r="KJ46" s="13"/>
      <c r="KK46" s="13"/>
      <c r="KL46" s="13"/>
      <c r="KM46" s="13"/>
      <c r="KN46" s="13"/>
      <c r="KO46" s="13"/>
      <c r="KP46" s="13"/>
      <c r="KQ46" s="13"/>
      <c r="KR46" s="13"/>
      <c r="KS46" s="13"/>
    </row>
    <row r="47" spans="1:305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  <c r="GH47" s="13"/>
      <c r="GI47" s="13"/>
      <c r="GJ47" s="13"/>
      <c r="GK47" s="13"/>
      <c r="GL47" s="13"/>
      <c r="GM47" s="13"/>
      <c r="GN47" s="13"/>
      <c r="GO47" s="13"/>
      <c r="GP47" s="13"/>
      <c r="GQ47" s="13"/>
      <c r="GR47" s="13"/>
      <c r="GS47" s="13"/>
      <c r="GT47" s="13"/>
      <c r="GU47" s="13"/>
      <c r="GV47" s="13"/>
      <c r="GW47" s="13"/>
      <c r="GX47" s="13"/>
      <c r="GY47" s="13"/>
      <c r="GZ47" s="13"/>
      <c r="HA47" s="13"/>
      <c r="HB47" s="13"/>
      <c r="HC47" s="13"/>
      <c r="HD47" s="13"/>
      <c r="HE47" s="13"/>
      <c r="HF47" s="13"/>
      <c r="HG47" s="13"/>
      <c r="HH47" s="13"/>
      <c r="HI47" s="13"/>
      <c r="HJ47" s="13"/>
      <c r="HK47" s="13"/>
      <c r="HL47" s="13"/>
      <c r="HM47" s="13"/>
      <c r="HN47" s="13"/>
      <c r="HO47" s="13"/>
      <c r="HP47" s="13"/>
      <c r="HQ47" s="13"/>
      <c r="HR47" s="13"/>
      <c r="HS47" s="13"/>
      <c r="HT47" s="13"/>
      <c r="HU47" s="13"/>
      <c r="HV47" s="13"/>
      <c r="HW47" s="13"/>
      <c r="HX47" s="13"/>
      <c r="HY47" s="13"/>
      <c r="HZ47" s="13"/>
      <c r="IA47" s="13"/>
      <c r="IB47" s="13"/>
      <c r="IC47" s="13"/>
      <c r="ID47" s="13"/>
      <c r="IE47" s="13"/>
      <c r="IF47" s="13"/>
      <c r="IG47" s="13"/>
      <c r="IH47" s="13"/>
      <c r="II47" s="13"/>
      <c r="IJ47" s="13"/>
      <c r="IK47" s="13"/>
      <c r="IL47" s="13"/>
      <c r="IM47" s="13"/>
      <c r="IN47" s="13"/>
      <c r="IO47" s="13"/>
      <c r="IP47" s="13"/>
      <c r="IQ47" s="13"/>
      <c r="IR47" s="13"/>
      <c r="IS47" s="13"/>
      <c r="IT47" s="13"/>
      <c r="IU47" s="13"/>
      <c r="IV47" s="13"/>
      <c r="IW47" s="13"/>
      <c r="IX47" s="13"/>
      <c r="IY47" s="13"/>
      <c r="IZ47" s="13"/>
      <c r="JA47" s="13"/>
      <c r="JB47" s="13"/>
      <c r="JC47" s="13"/>
      <c r="JD47" s="13"/>
      <c r="JE47" s="13"/>
      <c r="JF47" s="13"/>
      <c r="JG47" s="13"/>
      <c r="JH47" s="13"/>
      <c r="JI47" s="13"/>
      <c r="JJ47" s="13"/>
      <c r="JK47" s="13"/>
      <c r="JL47" s="13"/>
      <c r="JM47" s="13"/>
      <c r="JN47" s="13"/>
      <c r="JO47" s="13"/>
      <c r="JP47" s="13"/>
      <c r="JQ47" s="13"/>
      <c r="JR47" s="13"/>
      <c r="JS47" s="13"/>
      <c r="JT47" s="13"/>
      <c r="JU47" s="13"/>
      <c r="JV47" s="13"/>
      <c r="JW47" s="13"/>
      <c r="JX47" s="13"/>
      <c r="JY47" s="13"/>
      <c r="JZ47" s="13"/>
      <c r="KA47" s="13"/>
      <c r="KB47" s="13"/>
      <c r="KC47" s="13"/>
      <c r="KD47" s="13"/>
      <c r="KE47" s="13"/>
      <c r="KF47" s="13"/>
      <c r="KG47" s="13"/>
      <c r="KH47" s="13"/>
      <c r="KI47" s="13"/>
      <c r="KJ47" s="13"/>
      <c r="KK47" s="13"/>
      <c r="KL47" s="13"/>
      <c r="KM47" s="13"/>
      <c r="KN47" s="13"/>
      <c r="KO47" s="13"/>
      <c r="KP47" s="13"/>
      <c r="KQ47" s="13"/>
      <c r="KR47" s="13"/>
      <c r="KS47" s="13"/>
    </row>
    <row r="48" spans="1:305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  <c r="HI48" s="13"/>
      <c r="HJ48" s="13"/>
      <c r="HK48" s="13"/>
      <c r="HL48" s="13"/>
      <c r="HM48" s="13"/>
      <c r="HN48" s="13"/>
      <c r="HO48" s="13"/>
      <c r="HP48" s="13"/>
      <c r="HQ48" s="13"/>
      <c r="HR48" s="13"/>
      <c r="HS48" s="13"/>
      <c r="HT48" s="13"/>
      <c r="HU48" s="13"/>
      <c r="HV48" s="13"/>
      <c r="HW48" s="13"/>
      <c r="HX48" s="13"/>
      <c r="HY48" s="13"/>
      <c r="HZ48" s="13"/>
      <c r="IA48" s="13"/>
      <c r="IB48" s="13"/>
      <c r="IC48" s="13"/>
      <c r="ID48" s="13"/>
      <c r="IE48" s="13"/>
      <c r="IF48" s="13"/>
      <c r="IG48" s="13"/>
      <c r="IH48" s="13"/>
      <c r="II48" s="13"/>
      <c r="IJ48" s="13"/>
      <c r="IK48" s="13"/>
      <c r="IL48" s="13"/>
      <c r="IM48" s="13"/>
      <c r="IN48" s="13"/>
      <c r="IO48" s="13"/>
      <c r="IP48" s="13"/>
      <c r="IQ48" s="13"/>
      <c r="IR48" s="13"/>
      <c r="IS48" s="13"/>
      <c r="IT48" s="13"/>
      <c r="IU48" s="13"/>
      <c r="IV48" s="13"/>
      <c r="IW48" s="13"/>
      <c r="IX48" s="13"/>
      <c r="IY48" s="13"/>
      <c r="IZ48" s="13"/>
      <c r="JA48" s="13"/>
      <c r="JB48" s="13"/>
      <c r="JC48" s="13"/>
      <c r="JD48" s="13"/>
      <c r="JE48" s="13"/>
      <c r="JF48" s="13"/>
      <c r="JG48" s="13"/>
      <c r="JH48" s="13"/>
      <c r="JI48" s="13"/>
      <c r="JJ48" s="13"/>
      <c r="JK48" s="13"/>
      <c r="JL48" s="13"/>
      <c r="JM48" s="13"/>
      <c r="JN48" s="13"/>
      <c r="JO48" s="13"/>
      <c r="JP48" s="13"/>
      <c r="JQ48" s="13"/>
      <c r="JR48" s="13"/>
      <c r="JS48" s="13"/>
      <c r="JT48" s="13"/>
      <c r="JU48" s="13"/>
      <c r="JV48" s="13"/>
      <c r="JW48" s="13"/>
      <c r="JX48" s="13"/>
      <c r="JY48" s="13"/>
      <c r="JZ48" s="13"/>
      <c r="KA48" s="13"/>
      <c r="KB48" s="13"/>
      <c r="KC48" s="13"/>
      <c r="KD48" s="13"/>
      <c r="KE48" s="13"/>
      <c r="KF48" s="13"/>
      <c r="KG48" s="13"/>
      <c r="KH48" s="13"/>
      <c r="KI48" s="13"/>
      <c r="KJ48" s="13"/>
      <c r="KK48" s="13"/>
      <c r="KL48" s="13"/>
      <c r="KM48" s="13"/>
      <c r="KN48" s="13"/>
      <c r="KO48" s="13"/>
      <c r="KP48" s="13"/>
      <c r="KQ48" s="13"/>
      <c r="KR48" s="13"/>
      <c r="KS48" s="13"/>
    </row>
    <row r="49" spans="1:305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3"/>
      <c r="HG49" s="13"/>
      <c r="HH49" s="13"/>
      <c r="HI49" s="13"/>
      <c r="HJ49" s="13"/>
      <c r="HK49" s="13"/>
      <c r="HL49" s="13"/>
      <c r="HM49" s="13"/>
      <c r="HN49" s="13"/>
      <c r="HO49" s="13"/>
      <c r="HP49" s="13"/>
      <c r="HQ49" s="13"/>
      <c r="HR49" s="13"/>
      <c r="HS49" s="13"/>
      <c r="HT49" s="13"/>
      <c r="HU49" s="13"/>
      <c r="HV49" s="13"/>
      <c r="HW49" s="13"/>
      <c r="HX49" s="13"/>
      <c r="HY49" s="13"/>
      <c r="HZ49" s="13"/>
      <c r="IA49" s="13"/>
      <c r="IB49" s="13"/>
      <c r="IC49" s="13"/>
      <c r="ID49" s="13"/>
      <c r="IE49" s="13"/>
      <c r="IF49" s="13"/>
      <c r="IG49" s="13"/>
      <c r="IH49" s="13"/>
      <c r="II49" s="13"/>
      <c r="IJ49" s="13"/>
      <c r="IK49" s="13"/>
      <c r="IL49" s="13"/>
      <c r="IM49" s="13"/>
      <c r="IN49" s="13"/>
      <c r="IO49" s="13"/>
      <c r="IP49" s="13"/>
      <c r="IQ49" s="13"/>
      <c r="IR49" s="13"/>
      <c r="IS49" s="13"/>
      <c r="IT49" s="13"/>
      <c r="IU49" s="13"/>
      <c r="IV49" s="13"/>
      <c r="IW49" s="13"/>
      <c r="IX49" s="13"/>
      <c r="IY49" s="13"/>
      <c r="IZ49" s="13"/>
      <c r="JA49" s="13"/>
      <c r="JB49" s="13"/>
      <c r="JC49" s="13"/>
      <c r="JD49" s="13"/>
      <c r="JE49" s="13"/>
      <c r="JF49" s="13"/>
      <c r="JG49" s="13"/>
      <c r="JH49" s="13"/>
      <c r="JI49" s="13"/>
      <c r="JJ49" s="13"/>
      <c r="JK49" s="13"/>
      <c r="JL49" s="13"/>
      <c r="JM49" s="13"/>
      <c r="JN49" s="13"/>
      <c r="JO49" s="13"/>
      <c r="JP49" s="13"/>
      <c r="JQ49" s="13"/>
      <c r="JR49" s="13"/>
      <c r="JS49" s="13"/>
      <c r="JT49" s="13"/>
      <c r="JU49" s="13"/>
      <c r="JV49" s="13"/>
      <c r="JW49" s="13"/>
      <c r="JX49" s="13"/>
      <c r="JY49" s="13"/>
      <c r="JZ49" s="13"/>
      <c r="KA49" s="13"/>
      <c r="KB49" s="13"/>
      <c r="KC49" s="13"/>
      <c r="KD49" s="13"/>
      <c r="KE49" s="13"/>
      <c r="KF49" s="13"/>
      <c r="KG49" s="13"/>
      <c r="KH49" s="13"/>
      <c r="KI49" s="13"/>
      <c r="KJ49" s="13"/>
      <c r="KK49" s="13"/>
      <c r="KL49" s="13"/>
      <c r="KM49" s="13"/>
      <c r="KN49" s="13"/>
      <c r="KO49" s="13"/>
      <c r="KP49" s="13"/>
      <c r="KQ49" s="13"/>
      <c r="KR49" s="13"/>
      <c r="KS49" s="13"/>
    </row>
    <row r="50" spans="1:305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  <c r="HI50" s="13"/>
      <c r="HJ50" s="13"/>
      <c r="HK50" s="13"/>
      <c r="HL50" s="13"/>
      <c r="HM50" s="13"/>
      <c r="HN50" s="13"/>
      <c r="HO50" s="13"/>
      <c r="HP50" s="13"/>
      <c r="HQ50" s="13"/>
      <c r="HR50" s="13"/>
      <c r="HS50" s="13"/>
      <c r="HT50" s="13"/>
      <c r="HU50" s="13"/>
      <c r="HV50" s="13"/>
      <c r="HW50" s="13"/>
      <c r="HX50" s="13"/>
      <c r="HY50" s="13"/>
      <c r="HZ50" s="13"/>
      <c r="IA50" s="13"/>
      <c r="IB50" s="13"/>
      <c r="IC50" s="13"/>
      <c r="ID50" s="13"/>
      <c r="IE50" s="13"/>
      <c r="IF50" s="13"/>
      <c r="IG50" s="13"/>
      <c r="IH50" s="13"/>
      <c r="II50" s="13"/>
      <c r="IJ50" s="13"/>
      <c r="IK50" s="13"/>
      <c r="IL50" s="13"/>
      <c r="IM50" s="13"/>
      <c r="IN50" s="13"/>
      <c r="IO50" s="13"/>
      <c r="IP50" s="13"/>
      <c r="IQ50" s="13"/>
      <c r="IR50" s="13"/>
      <c r="IS50" s="13"/>
      <c r="IT50" s="13"/>
      <c r="IU50" s="13"/>
      <c r="IV50" s="13"/>
      <c r="IW50" s="13"/>
      <c r="IX50" s="13"/>
      <c r="IY50" s="13"/>
      <c r="IZ50" s="13"/>
      <c r="JA50" s="13"/>
      <c r="JB50" s="13"/>
      <c r="JC50" s="13"/>
      <c r="JD50" s="13"/>
      <c r="JE50" s="13"/>
      <c r="JF50" s="13"/>
      <c r="JG50" s="13"/>
      <c r="JH50" s="13"/>
      <c r="JI50" s="13"/>
      <c r="JJ50" s="13"/>
      <c r="JK50" s="13"/>
      <c r="JL50" s="13"/>
      <c r="JM50" s="13"/>
      <c r="JN50" s="13"/>
      <c r="JO50" s="13"/>
      <c r="JP50" s="13"/>
      <c r="JQ50" s="13"/>
      <c r="JR50" s="13"/>
      <c r="JS50" s="13"/>
      <c r="JT50" s="13"/>
      <c r="JU50" s="13"/>
      <c r="JV50" s="13"/>
      <c r="JW50" s="13"/>
      <c r="JX50" s="13"/>
      <c r="JY50" s="13"/>
      <c r="JZ50" s="13"/>
      <c r="KA50" s="13"/>
      <c r="KB50" s="13"/>
      <c r="KC50" s="13"/>
      <c r="KD50" s="13"/>
      <c r="KE50" s="13"/>
      <c r="KF50" s="13"/>
      <c r="KG50" s="13"/>
      <c r="KH50" s="13"/>
      <c r="KI50" s="13"/>
      <c r="KJ50" s="13"/>
      <c r="KK50" s="13"/>
      <c r="KL50" s="13"/>
      <c r="KM50" s="13"/>
      <c r="KN50" s="13"/>
      <c r="KO50" s="13"/>
      <c r="KP50" s="13"/>
      <c r="KQ50" s="13"/>
      <c r="KR50" s="13"/>
      <c r="KS50" s="13"/>
    </row>
    <row r="51" spans="1:305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3"/>
      <c r="GA51" s="13"/>
      <c r="GB51" s="13"/>
      <c r="GC51" s="13"/>
      <c r="GD51" s="13"/>
      <c r="GE51" s="13"/>
      <c r="GF51" s="13"/>
      <c r="GG51" s="13"/>
      <c r="GH51" s="13"/>
      <c r="GI51" s="13"/>
      <c r="GJ51" s="13"/>
      <c r="GK51" s="13"/>
      <c r="GL51" s="13"/>
      <c r="GM51" s="13"/>
      <c r="GN51" s="13"/>
      <c r="GO51" s="13"/>
      <c r="GP51" s="13"/>
      <c r="GQ51" s="13"/>
      <c r="GR51" s="13"/>
      <c r="GS51" s="13"/>
      <c r="GT51" s="13"/>
      <c r="GU51" s="13"/>
      <c r="GV51" s="13"/>
      <c r="GW51" s="13"/>
      <c r="GX51" s="13"/>
      <c r="GY51" s="13"/>
      <c r="GZ51" s="13"/>
      <c r="HA51" s="13"/>
      <c r="HB51" s="13"/>
      <c r="HC51" s="13"/>
      <c r="HD51" s="13"/>
      <c r="HE51" s="13"/>
      <c r="HF51" s="13"/>
      <c r="HG51" s="13"/>
      <c r="HH51" s="13"/>
      <c r="HI51" s="13"/>
      <c r="HJ51" s="13"/>
      <c r="HK51" s="13"/>
      <c r="HL51" s="13"/>
      <c r="HM51" s="13"/>
      <c r="HN51" s="13"/>
      <c r="HO51" s="13"/>
      <c r="HP51" s="13"/>
      <c r="HQ51" s="13"/>
      <c r="HR51" s="13"/>
      <c r="HS51" s="13"/>
      <c r="HT51" s="13"/>
      <c r="HU51" s="13"/>
      <c r="HV51" s="13"/>
      <c r="HW51" s="13"/>
      <c r="HX51" s="13"/>
      <c r="HY51" s="13"/>
      <c r="HZ51" s="13"/>
      <c r="IA51" s="13"/>
      <c r="IB51" s="13"/>
      <c r="IC51" s="13"/>
      <c r="ID51" s="13"/>
      <c r="IE51" s="13"/>
      <c r="IF51" s="13"/>
      <c r="IG51" s="13"/>
      <c r="IH51" s="13"/>
      <c r="II51" s="13"/>
      <c r="IJ51" s="13"/>
      <c r="IK51" s="13"/>
      <c r="IL51" s="13"/>
      <c r="IM51" s="13"/>
      <c r="IN51" s="13"/>
      <c r="IO51" s="13"/>
      <c r="IP51" s="13"/>
      <c r="IQ51" s="13"/>
      <c r="IR51" s="13"/>
      <c r="IS51" s="13"/>
      <c r="IT51" s="13"/>
      <c r="IU51" s="13"/>
      <c r="IV51" s="13"/>
      <c r="IW51" s="13"/>
      <c r="IX51" s="13"/>
      <c r="IY51" s="13"/>
      <c r="IZ51" s="13"/>
      <c r="JA51" s="13"/>
      <c r="JB51" s="13"/>
      <c r="JC51" s="13"/>
      <c r="JD51" s="13"/>
      <c r="JE51" s="13"/>
      <c r="JF51" s="13"/>
      <c r="JG51" s="13"/>
      <c r="JH51" s="13"/>
      <c r="JI51" s="13"/>
      <c r="JJ51" s="13"/>
      <c r="JK51" s="13"/>
      <c r="JL51" s="13"/>
      <c r="JM51" s="13"/>
      <c r="JN51" s="13"/>
      <c r="JO51" s="13"/>
      <c r="JP51" s="13"/>
      <c r="JQ51" s="13"/>
      <c r="JR51" s="13"/>
      <c r="JS51" s="13"/>
      <c r="JT51" s="13"/>
      <c r="JU51" s="13"/>
      <c r="JV51" s="13"/>
      <c r="JW51" s="13"/>
      <c r="JX51" s="13"/>
      <c r="JY51" s="13"/>
      <c r="JZ51" s="13"/>
      <c r="KA51" s="13"/>
      <c r="KB51" s="13"/>
      <c r="KC51" s="13"/>
      <c r="KD51" s="13"/>
      <c r="KE51" s="13"/>
      <c r="KF51" s="13"/>
      <c r="KG51" s="13"/>
      <c r="KH51" s="13"/>
      <c r="KI51" s="13"/>
      <c r="KJ51" s="13"/>
      <c r="KK51" s="13"/>
      <c r="KL51" s="13"/>
      <c r="KM51" s="13"/>
      <c r="KN51" s="13"/>
      <c r="KO51" s="13"/>
      <c r="KP51" s="13"/>
      <c r="KQ51" s="13"/>
      <c r="KR51" s="13"/>
      <c r="KS51" s="13"/>
    </row>
    <row r="52" spans="1:305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  <c r="HI52" s="13"/>
      <c r="HJ52" s="13"/>
      <c r="HK52" s="13"/>
      <c r="HL52" s="13"/>
      <c r="HM52" s="13"/>
      <c r="HN52" s="13"/>
      <c r="HO52" s="13"/>
      <c r="HP52" s="13"/>
      <c r="HQ52" s="13"/>
      <c r="HR52" s="13"/>
      <c r="HS52" s="13"/>
      <c r="HT52" s="13"/>
      <c r="HU52" s="13"/>
      <c r="HV52" s="13"/>
      <c r="HW52" s="13"/>
      <c r="HX52" s="13"/>
      <c r="HY52" s="13"/>
      <c r="HZ52" s="13"/>
      <c r="IA52" s="13"/>
      <c r="IB52" s="13"/>
      <c r="IC52" s="13"/>
      <c r="ID52" s="13"/>
      <c r="IE52" s="13"/>
      <c r="IF52" s="13"/>
      <c r="IG52" s="13"/>
      <c r="IH52" s="13"/>
      <c r="II52" s="13"/>
      <c r="IJ52" s="13"/>
      <c r="IK52" s="13"/>
      <c r="IL52" s="13"/>
      <c r="IM52" s="13"/>
      <c r="IN52" s="13"/>
      <c r="IO52" s="13"/>
      <c r="IP52" s="13"/>
      <c r="IQ52" s="13"/>
      <c r="IR52" s="13"/>
      <c r="IS52" s="13"/>
      <c r="IT52" s="13"/>
      <c r="IU52" s="13"/>
      <c r="IV52" s="13"/>
      <c r="IW52" s="13"/>
      <c r="IX52" s="13"/>
      <c r="IY52" s="13"/>
      <c r="IZ52" s="13"/>
      <c r="JA52" s="13"/>
      <c r="JB52" s="13"/>
      <c r="JC52" s="13"/>
      <c r="JD52" s="13"/>
      <c r="JE52" s="13"/>
      <c r="JF52" s="13"/>
      <c r="JG52" s="13"/>
      <c r="JH52" s="13"/>
      <c r="JI52" s="13"/>
      <c r="JJ52" s="13"/>
      <c r="JK52" s="13"/>
      <c r="JL52" s="13"/>
      <c r="JM52" s="13"/>
      <c r="JN52" s="13"/>
      <c r="JO52" s="13"/>
      <c r="JP52" s="13"/>
      <c r="JQ52" s="13"/>
      <c r="JR52" s="13"/>
      <c r="JS52" s="13"/>
      <c r="JT52" s="13"/>
      <c r="JU52" s="13"/>
      <c r="JV52" s="13"/>
      <c r="JW52" s="13"/>
      <c r="JX52" s="13"/>
      <c r="JY52" s="13"/>
      <c r="JZ52" s="13"/>
      <c r="KA52" s="13"/>
      <c r="KB52" s="13"/>
      <c r="KC52" s="13"/>
      <c r="KD52" s="13"/>
      <c r="KE52" s="13"/>
      <c r="KF52" s="13"/>
      <c r="KG52" s="13"/>
      <c r="KH52" s="13"/>
      <c r="KI52" s="13"/>
      <c r="KJ52" s="13"/>
      <c r="KK52" s="13"/>
      <c r="KL52" s="13"/>
      <c r="KM52" s="13"/>
      <c r="KN52" s="13"/>
      <c r="KO52" s="13"/>
      <c r="KP52" s="13"/>
      <c r="KQ52" s="13"/>
      <c r="KR52" s="13"/>
      <c r="KS52" s="13"/>
    </row>
    <row r="53" spans="1:305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  <c r="HK53" s="13"/>
      <c r="HL53" s="13"/>
      <c r="HM53" s="13"/>
      <c r="HN53" s="13"/>
      <c r="HO53" s="13"/>
      <c r="HP53" s="13"/>
      <c r="HQ53" s="13"/>
      <c r="HR53" s="13"/>
      <c r="HS53" s="13"/>
      <c r="HT53" s="13"/>
      <c r="HU53" s="13"/>
      <c r="HV53" s="13"/>
      <c r="HW53" s="13"/>
      <c r="HX53" s="13"/>
      <c r="HY53" s="13"/>
      <c r="HZ53" s="13"/>
      <c r="IA53" s="13"/>
      <c r="IB53" s="13"/>
      <c r="IC53" s="13"/>
      <c r="ID53" s="13"/>
      <c r="IE53" s="13"/>
      <c r="IF53" s="13"/>
      <c r="IG53" s="13"/>
      <c r="IH53" s="13"/>
      <c r="II53" s="13"/>
      <c r="IJ53" s="13"/>
      <c r="IK53" s="13"/>
      <c r="IL53" s="13"/>
      <c r="IM53" s="13"/>
      <c r="IN53" s="13"/>
      <c r="IO53" s="13"/>
      <c r="IP53" s="13"/>
      <c r="IQ53" s="13"/>
      <c r="IR53" s="13"/>
      <c r="IS53" s="13"/>
      <c r="IT53" s="13"/>
      <c r="IU53" s="13"/>
      <c r="IV53" s="13"/>
      <c r="IW53" s="13"/>
      <c r="IX53" s="13"/>
      <c r="IY53" s="13"/>
      <c r="IZ53" s="13"/>
      <c r="JA53" s="13"/>
      <c r="JB53" s="13"/>
      <c r="JC53" s="13"/>
      <c r="JD53" s="13"/>
      <c r="JE53" s="13"/>
      <c r="JF53" s="13"/>
      <c r="JG53" s="13"/>
      <c r="JH53" s="13"/>
      <c r="JI53" s="13"/>
      <c r="JJ53" s="13"/>
      <c r="JK53" s="13"/>
      <c r="JL53" s="13"/>
      <c r="JM53" s="13"/>
      <c r="JN53" s="13"/>
      <c r="JO53" s="13"/>
      <c r="JP53" s="13"/>
      <c r="JQ53" s="13"/>
      <c r="JR53" s="13"/>
      <c r="JS53" s="13"/>
      <c r="JT53" s="13"/>
      <c r="JU53" s="13"/>
      <c r="JV53" s="13"/>
      <c r="JW53" s="13"/>
      <c r="JX53" s="13"/>
      <c r="JY53" s="13"/>
      <c r="JZ53" s="13"/>
      <c r="KA53" s="13"/>
      <c r="KB53" s="13"/>
      <c r="KC53" s="13"/>
      <c r="KD53" s="13"/>
      <c r="KE53" s="13"/>
      <c r="KF53" s="13"/>
      <c r="KG53" s="13"/>
      <c r="KH53" s="13"/>
      <c r="KI53" s="13"/>
      <c r="KJ53" s="13"/>
      <c r="KK53" s="13"/>
      <c r="KL53" s="13"/>
      <c r="KM53" s="13"/>
      <c r="KN53" s="13"/>
      <c r="KO53" s="13"/>
      <c r="KP53" s="13"/>
      <c r="KQ53" s="13"/>
      <c r="KR53" s="13"/>
      <c r="KS53" s="13"/>
    </row>
    <row r="54" spans="1:305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  <c r="HI54" s="13"/>
      <c r="HJ54" s="13"/>
      <c r="HK54" s="13"/>
      <c r="HL54" s="13"/>
      <c r="HM54" s="13"/>
      <c r="HN54" s="13"/>
      <c r="HO54" s="13"/>
      <c r="HP54" s="13"/>
      <c r="HQ54" s="13"/>
      <c r="HR54" s="13"/>
      <c r="HS54" s="13"/>
      <c r="HT54" s="13"/>
      <c r="HU54" s="13"/>
      <c r="HV54" s="13"/>
      <c r="HW54" s="13"/>
      <c r="HX54" s="13"/>
      <c r="HY54" s="13"/>
      <c r="HZ54" s="13"/>
      <c r="IA54" s="13"/>
      <c r="IB54" s="13"/>
      <c r="IC54" s="13"/>
      <c r="ID54" s="13"/>
      <c r="IE54" s="13"/>
      <c r="IF54" s="13"/>
      <c r="IG54" s="13"/>
      <c r="IH54" s="13"/>
      <c r="II54" s="13"/>
      <c r="IJ54" s="13"/>
      <c r="IK54" s="13"/>
      <c r="IL54" s="13"/>
      <c r="IM54" s="13"/>
      <c r="IN54" s="13"/>
      <c r="IO54" s="13"/>
      <c r="IP54" s="13"/>
      <c r="IQ54" s="13"/>
      <c r="IR54" s="13"/>
      <c r="IS54" s="13"/>
      <c r="IT54" s="13"/>
      <c r="IU54" s="13"/>
      <c r="IV54" s="13"/>
      <c r="IW54" s="13"/>
      <c r="IX54" s="13"/>
      <c r="IY54" s="13"/>
      <c r="IZ54" s="13"/>
      <c r="JA54" s="13"/>
      <c r="JB54" s="13"/>
      <c r="JC54" s="13"/>
      <c r="JD54" s="13"/>
      <c r="JE54" s="13"/>
      <c r="JF54" s="13"/>
      <c r="JG54" s="13"/>
      <c r="JH54" s="13"/>
      <c r="JI54" s="13"/>
      <c r="JJ54" s="13"/>
      <c r="JK54" s="13"/>
      <c r="JL54" s="13"/>
      <c r="JM54" s="13"/>
      <c r="JN54" s="13"/>
      <c r="JO54" s="13"/>
      <c r="JP54" s="13"/>
      <c r="JQ54" s="13"/>
      <c r="JR54" s="13"/>
      <c r="JS54" s="13"/>
      <c r="JT54" s="13"/>
      <c r="JU54" s="13"/>
      <c r="JV54" s="13"/>
      <c r="JW54" s="13"/>
      <c r="JX54" s="13"/>
      <c r="JY54" s="13"/>
      <c r="JZ54" s="13"/>
      <c r="KA54" s="13"/>
      <c r="KB54" s="13"/>
      <c r="KC54" s="13"/>
      <c r="KD54" s="13"/>
      <c r="KE54" s="13"/>
      <c r="KF54" s="13"/>
      <c r="KG54" s="13"/>
      <c r="KH54" s="13"/>
      <c r="KI54" s="13"/>
      <c r="KJ54" s="13"/>
      <c r="KK54" s="13"/>
      <c r="KL54" s="13"/>
      <c r="KM54" s="13"/>
      <c r="KN54" s="13"/>
      <c r="KO54" s="13"/>
      <c r="KP54" s="13"/>
      <c r="KQ54" s="13"/>
      <c r="KR54" s="13"/>
      <c r="KS54" s="13"/>
    </row>
    <row r="55" spans="1:305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3"/>
      <c r="GA55" s="13"/>
      <c r="GB55" s="13"/>
      <c r="GC55" s="13"/>
      <c r="GD55" s="13"/>
      <c r="GE55" s="13"/>
      <c r="GF55" s="13"/>
      <c r="GG55" s="13"/>
      <c r="GH55" s="13"/>
      <c r="GI55" s="13"/>
      <c r="GJ55" s="13"/>
      <c r="GK55" s="13"/>
      <c r="GL55" s="13"/>
      <c r="GM55" s="13"/>
      <c r="GN55" s="13"/>
      <c r="GO55" s="13"/>
      <c r="GP55" s="13"/>
      <c r="GQ55" s="13"/>
      <c r="GR55" s="13"/>
      <c r="GS55" s="13"/>
      <c r="GT55" s="13"/>
      <c r="GU55" s="13"/>
      <c r="GV55" s="13"/>
      <c r="GW55" s="13"/>
      <c r="GX55" s="13"/>
      <c r="GY55" s="13"/>
      <c r="GZ55" s="13"/>
      <c r="HA55" s="13"/>
      <c r="HB55" s="13"/>
      <c r="HC55" s="13"/>
      <c r="HD55" s="13"/>
      <c r="HE55" s="13"/>
      <c r="HF55" s="13"/>
      <c r="HG55" s="13"/>
      <c r="HH55" s="13"/>
      <c r="HI55" s="13"/>
      <c r="HJ55" s="13"/>
      <c r="HK55" s="13"/>
      <c r="HL55" s="13"/>
      <c r="HM55" s="13"/>
      <c r="HN55" s="13"/>
      <c r="HO55" s="13"/>
      <c r="HP55" s="13"/>
      <c r="HQ55" s="13"/>
      <c r="HR55" s="13"/>
      <c r="HS55" s="13"/>
      <c r="HT55" s="13"/>
      <c r="HU55" s="13"/>
      <c r="HV55" s="13"/>
      <c r="HW55" s="13"/>
      <c r="HX55" s="13"/>
      <c r="HY55" s="13"/>
      <c r="HZ55" s="13"/>
      <c r="IA55" s="13"/>
      <c r="IB55" s="13"/>
      <c r="IC55" s="13"/>
      <c r="ID55" s="13"/>
      <c r="IE55" s="13"/>
      <c r="IF55" s="13"/>
      <c r="IG55" s="13"/>
      <c r="IH55" s="13"/>
      <c r="II55" s="13"/>
      <c r="IJ55" s="13"/>
      <c r="IK55" s="13"/>
      <c r="IL55" s="13"/>
      <c r="IM55" s="13"/>
      <c r="IN55" s="13"/>
      <c r="IO55" s="13"/>
      <c r="IP55" s="13"/>
      <c r="IQ55" s="13"/>
      <c r="IR55" s="13"/>
      <c r="IS55" s="13"/>
      <c r="IT55" s="13"/>
      <c r="IU55" s="13"/>
      <c r="IV55" s="13"/>
      <c r="IW55" s="13"/>
      <c r="IX55" s="13"/>
      <c r="IY55" s="13"/>
      <c r="IZ55" s="13"/>
      <c r="JA55" s="13"/>
      <c r="JB55" s="13"/>
      <c r="JC55" s="13"/>
      <c r="JD55" s="13"/>
      <c r="JE55" s="13"/>
      <c r="JF55" s="13"/>
      <c r="JG55" s="13"/>
      <c r="JH55" s="13"/>
      <c r="JI55" s="13"/>
      <c r="JJ55" s="13"/>
      <c r="JK55" s="13"/>
      <c r="JL55" s="13"/>
      <c r="JM55" s="13"/>
      <c r="JN55" s="13"/>
      <c r="JO55" s="13"/>
      <c r="JP55" s="13"/>
      <c r="JQ55" s="13"/>
      <c r="JR55" s="13"/>
      <c r="JS55" s="13"/>
      <c r="JT55" s="13"/>
      <c r="JU55" s="13"/>
      <c r="JV55" s="13"/>
      <c r="JW55" s="13"/>
      <c r="JX55" s="13"/>
      <c r="JY55" s="13"/>
      <c r="JZ55" s="13"/>
      <c r="KA55" s="13"/>
      <c r="KB55" s="13"/>
      <c r="KC55" s="13"/>
      <c r="KD55" s="13"/>
      <c r="KE55" s="13"/>
      <c r="KF55" s="13"/>
      <c r="KG55" s="13"/>
      <c r="KH55" s="13"/>
      <c r="KI55" s="13"/>
      <c r="KJ55" s="13"/>
      <c r="KK55" s="13"/>
      <c r="KL55" s="13"/>
      <c r="KM55" s="13"/>
      <c r="KN55" s="13"/>
      <c r="KO55" s="13"/>
      <c r="KP55" s="13"/>
      <c r="KQ55" s="13"/>
      <c r="KR55" s="13"/>
      <c r="KS55" s="13"/>
    </row>
    <row r="56" spans="1:305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  <c r="FB56" s="13"/>
      <c r="FC56" s="13"/>
      <c r="FD56" s="13"/>
      <c r="FE56" s="13"/>
      <c r="FF56" s="13"/>
      <c r="FG56" s="13"/>
      <c r="FH56" s="13"/>
      <c r="FI56" s="13"/>
      <c r="FJ56" s="13"/>
      <c r="FK56" s="13"/>
      <c r="FL56" s="13"/>
      <c r="FM56" s="13"/>
      <c r="FN56" s="13"/>
      <c r="FO56" s="13"/>
      <c r="FP56" s="13"/>
      <c r="FQ56" s="13"/>
      <c r="FR56" s="13"/>
      <c r="FS56" s="13"/>
      <c r="FT56" s="13"/>
      <c r="FU56" s="13"/>
      <c r="FV56" s="13"/>
      <c r="FW56" s="13"/>
      <c r="FX56" s="13"/>
      <c r="FY56" s="13"/>
      <c r="FZ56" s="13"/>
      <c r="GA56" s="13"/>
      <c r="GB56" s="13"/>
      <c r="GC56" s="13"/>
      <c r="GD56" s="13"/>
      <c r="GE56" s="13"/>
      <c r="GF56" s="13"/>
      <c r="GG56" s="13"/>
      <c r="GH56" s="13"/>
      <c r="GI56" s="13"/>
      <c r="GJ56" s="13"/>
      <c r="GK56" s="13"/>
      <c r="GL56" s="13"/>
      <c r="GM56" s="13"/>
      <c r="GN56" s="13"/>
      <c r="GO56" s="13"/>
      <c r="GP56" s="13"/>
      <c r="GQ56" s="13"/>
      <c r="GR56" s="13"/>
      <c r="GS56" s="13"/>
      <c r="GT56" s="13"/>
      <c r="GU56" s="13"/>
      <c r="GV56" s="13"/>
      <c r="GW56" s="13"/>
      <c r="GX56" s="13"/>
      <c r="GY56" s="13"/>
      <c r="GZ56" s="13"/>
      <c r="HA56" s="13"/>
      <c r="HB56" s="13"/>
      <c r="HC56" s="13"/>
      <c r="HD56" s="13"/>
      <c r="HE56" s="13"/>
      <c r="HF56" s="13"/>
      <c r="HG56" s="13"/>
      <c r="HH56" s="13"/>
      <c r="HI56" s="13"/>
      <c r="HJ56" s="13"/>
      <c r="HK56" s="13"/>
      <c r="HL56" s="13"/>
      <c r="HM56" s="13"/>
      <c r="HN56" s="13"/>
      <c r="HO56" s="13"/>
      <c r="HP56" s="13"/>
      <c r="HQ56" s="13"/>
      <c r="HR56" s="13"/>
      <c r="HS56" s="13"/>
      <c r="HT56" s="13"/>
      <c r="HU56" s="13"/>
      <c r="HV56" s="13"/>
      <c r="HW56" s="13"/>
      <c r="HX56" s="13"/>
      <c r="HY56" s="13"/>
      <c r="HZ56" s="13"/>
      <c r="IA56" s="13"/>
      <c r="IB56" s="13"/>
      <c r="IC56" s="13"/>
      <c r="ID56" s="13"/>
      <c r="IE56" s="13"/>
      <c r="IF56" s="13"/>
      <c r="IG56" s="13"/>
      <c r="IH56" s="13"/>
      <c r="II56" s="13"/>
      <c r="IJ56" s="13"/>
      <c r="IK56" s="13"/>
      <c r="IL56" s="13"/>
      <c r="IM56" s="13"/>
      <c r="IN56" s="13"/>
      <c r="IO56" s="13"/>
      <c r="IP56" s="13"/>
      <c r="IQ56" s="13"/>
      <c r="IR56" s="13"/>
      <c r="IS56" s="13"/>
      <c r="IT56" s="13"/>
      <c r="IU56" s="13"/>
      <c r="IV56" s="13"/>
      <c r="IW56" s="13"/>
      <c r="IX56" s="13"/>
      <c r="IY56" s="13"/>
      <c r="IZ56" s="13"/>
      <c r="JA56" s="13"/>
      <c r="JB56" s="13"/>
      <c r="JC56" s="13"/>
      <c r="JD56" s="13"/>
      <c r="JE56" s="13"/>
      <c r="JF56" s="13"/>
      <c r="JG56" s="13"/>
      <c r="JH56" s="13"/>
      <c r="JI56" s="13"/>
      <c r="JJ56" s="13"/>
      <c r="JK56" s="13"/>
      <c r="JL56" s="13"/>
      <c r="JM56" s="13"/>
      <c r="JN56" s="13"/>
      <c r="JO56" s="13"/>
      <c r="JP56" s="13"/>
      <c r="JQ56" s="13"/>
      <c r="JR56" s="13"/>
      <c r="JS56" s="13"/>
      <c r="JT56" s="13"/>
      <c r="JU56" s="13"/>
      <c r="JV56" s="13"/>
      <c r="JW56" s="13"/>
      <c r="JX56" s="13"/>
      <c r="JY56" s="13"/>
      <c r="JZ56" s="13"/>
      <c r="KA56" s="13"/>
      <c r="KB56" s="13"/>
      <c r="KC56" s="13"/>
      <c r="KD56" s="13"/>
      <c r="KE56" s="13"/>
      <c r="KF56" s="13"/>
      <c r="KG56" s="13"/>
      <c r="KH56" s="13"/>
      <c r="KI56" s="13"/>
      <c r="KJ56" s="13"/>
      <c r="KK56" s="13"/>
      <c r="KL56" s="13"/>
      <c r="KM56" s="13"/>
      <c r="KN56" s="13"/>
      <c r="KO56" s="13"/>
      <c r="KP56" s="13"/>
      <c r="KQ56" s="13"/>
      <c r="KR56" s="13"/>
      <c r="KS56" s="13"/>
    </row>
    <row r="57" spans="1:305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  <c r="HI57" s="13"/>
      <c r="HJ57" s="13"/>
      <c r="HK57" s="13"/>
      <c r="HL57" s="13"/>
      <c r="HM57" s="13"/>
      <c r="HN57" s="13"/>
      <c r="HO57" s="13"/>
      <c r="HP57" s="13"/>
      <c r="HQ57" s="13"/>
      <c r="HR57" s="13"/>
      <c r="HS57" s="13"/>
      <c r="HT57" s="13"/>
      <c r="HU57" s="13"/>
      <c r="HV57" s="13"/>
      <c r="HW57" s="13"/>
      <c r="HX57" s="13"/>
      <c r="HY57" s="13"/>
      <c r="HZ57" s="13"/>
      <c r="IA57" s="13"/>
      <c r="IB57" s="13"/>
      <c r="IC57" s="13"/>
      <c r="ID57" s="13"/>
      <c r="IE57" s="13"/>
      <c r="IF57" s="13"/>
      <c r="IG57" s="13"/>
      <c r="IH57" s="13"/>
      <c r="II57" s="13"/>
      <c r="IJ57" s="13"/>
      <c r="IK57" s="13"/>
      <c r="IL57" s="13"/>
      <c r="IM57" s="13"/>
      <c r="IN57" s="13"/>
      <c r="IO57" s="13"/>
      <c r="IP57" s="13"/>
      <c r="IQ57" s="13"/>
      <c r="IR57" s="13"/>
      <c r="IS57" s="13"/>
      <c r="IT57" s="13"/>
      <c r="IU57" s="13"/>
      <c r="IV57" s="13"/>
      <c r="IW57" s="13"/>
      <c r="IX57" s="13"/>
      <c r="IY57" s="13"/>
      <c r="IZ57" s="13"/>
      <c r="JA57" s="13"/>
      <c r="JB57" s="13"/>
      <c r="JC57" s="13"/>
      <c r="JD57" s="13"/>
      <c r="JE57" s="13"/>
      <c r="JF57" s="13"/>
      <c r="JG57" s="13"/>
      <c r="JH57" s="13"/>
      <c r="JI57" s="13"/>
      <c r="JJ57" s="13"/>
      <c r="JK57" s="13"/>
      <c r="JL57" s="13"/>
      <c r="JM57" s="13"/>
      <c r="JN57" s="13"/>
      <c r="JO57" s="13"/>
      <c r="JP57" s="13"/>
      <c r="JQ57" s="13"/>
      <c r="JR57" s="13"/>
      <c r="JS57" s="13"/>
      <c r="JT57" s="13"/>
      <c r="JU57" s="13"/>
      <c r="JV57" s="13"/>
      <c r="JW57" s="13"/>
      <c r="JX57" s="13"/>
      <c r="JY57" s="13"/>
      <c r="JZ57" s="13"/>
      <c r="KA57" s="13"/>
      <c r="KB57" s="13"/>
      <c r="KC57" s="13"/>
      <c r="KD57" s="13"/>
      <c r="KE57" s="13"/>
      <c r="KF57" s="13"/>
      <c r="KG57" s="13"/>
      <c r="KH57" s="13"/>
      <c r="KI57" s="13"/>
      <c r="KJ57" s="13"/>
      <c r="KK57" s="13"/>
      <c r="KL57" s="13"/>
      <c r="KM57" s="13"/>
      <c r="KN57" s="13"/>
      <c r="KO57" s="13"/>
      <c r="KP57" s="13"/>
      <c r="KQ57" s="13"/>
      <c r="KR57" s="13"/>
      <c r="KS57" s="13"/>
    </row>
    <row r="58" spans="1:305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  <c r="FR58" s="13"/>
      <c r="FS58" s="13"/>
      <c r="FT58" s="13"/>
      <c r="FU58" s="13"/>
      <c r="FV58" s="13"/>
      <c r="FW58" s="13"/>
      <c r="FX58" s="13"/>
      <c r="FY58" s="13"/>
      <c r="FZ58" s="13"/>
      <c r="GA58" s="13"/>
      <c r="GB58" s="13"/>
      <c r="GC58" s="13"/>
      <c r="GD58" s="13"/>
      <c r="GE58" s="13"/>
      <c r="GF58" s="13"/>
      <c r="GG58" s="13"/>
      <c r="GH58" s="13"/>
      <c r="GI58" s="13"/>
      <c r="GJ58" s="13"/>
      <c r="GK58" s="13"/>
      <c r="GL58" s="13"/>
      <c r="GM58" s="13"/>
      <c r="GN58" s="13"/>
      <c r="GO58" s="13"/>
      <c r="GP58" s="13"/>
      <c r="GQ58" s="13"/>
      <c r="GR58" s="13"/>
      <c r="GS58" s="13"/>
      <c r="GT58" s="13"/>
      <c r="GU58" s="13"/>
      <c r="GV58" s="13"/>
      <c r="GW58" s="13"/>
      <c r="GX58" s="13"/>
      <c r="GY58" s="13"/>
      <c r="GZ58" s="13"/>
      <c r="HA58" s="13"/>
      <c r="HB58" s="13"/>
      <c r="HC58" s="13"/>
      <c r="HD58" s="13"/>
      <c r="HE58" s="13"/>
      <c r="HF58" s="13"/>
      <c r="HG58" s="13"/>
      <c r="HH58" s="13"/>
      <c r="HI58" s="13"/>
      <c r="HJ58" s="13"/>
      <c r="HK58" s="13"/>
      <c r="HL58" s="13"/>
      <c r="HM58" s="13"/>
      <c r="HN58" s="13"/>
      <c r="HO58" s="13"/>
      <c r="HP58" s="13"/>
      <c r="HQ58" s="13"/>
      <c r="HR58" s="13"/>
      <c r="HS58" s="13"/>
      <c r="HT58" s="13"/>
      <c r="HU58" s="13"/>
      <c r="HV58" s="13"/>
      <c r="HW58" s="13"/>
      <c r="HX58" s="13"/>
      <c r="HY58" s="13"/>
      <c r="HZ58" s="13"/>
      <c r="IA58" s="13"/>
      <c r="IB58" s="13"/>
      <c r="IC58" s="13"/>
      <c r="ID58" s="13"/>
      <c r="IE58" s="13"/>
      <c r="IF58" s="13"/>
      <c r="IG58" s="13"/>
      <c r="IH58" s="13"/>
      <c r="II58" s="13"/>
      <c r="IJ58" s="13"/>
      <c r="IK58" s="13"/>
      <c r="IL58" s="13"/>
      <c r="IM58" s="13"/>
      <c r="IN58" s="13"/>
      <c r="IO58" s="13"/>
      <c r="IP58" s="13"/>
      <c r="IQ58" s="13"/>
      <c r="IR58" s="13"/>
      <c r="IS58" s="13"/>
      <c r="IT58" s="13"/>
      <c r="IU58" s="13"/>
      <c r="IV58" s="13"/>
      <c r="IW58" s="13"/>
      <c r="IX58" s="13"/>
      <c r="IY58" s="13"/>
      <c r="IZ58" s="13"/>
      <c r="JA58" s="13"/>
      <c r="JB58" s="13"/>
      <c r="JC58" s="13"/>
      <c r="JD58" s="13"/>
      <c r="JE58" s="13"/>
      <c r="JF58" s="13"/>
      <c r="JG58" s="13"/>
      <c r="JH58" s="13"/>
      <c r="JI58" s="13"/>
      <c r="JJ58" s="13"/>
      <c r="JK58" s="13"/>
      <c r="JL58" s="13"/>
      <c r="JM58" s="13"/>
      <c r="JN58" s="13"/>
      <c r="JO58" s="13"/>
      <c r="JP58" s="13"/>
      <c r="JQ58" s="13"/>
      <c r="JR58" s="13"/>
      <c r="JS58" s="13"/>
      <c r="JT58" s="13"/>
      <c r="JU58" s="13"/>
      <c r="JV58" s="13"/>
      <c r="JW58" s="13"/>
      <c r="JX58" s="13"/>
      <c r="JY58" s="13"/>
      <c r="JZ58" s="13"/>
      <c r="KA58" s="13"/>
      <c r="KB58" s="13"/>
      <c r="KC58" s="13"/>
      <c r="KD58" s="13"/>
      <c r="KE58" s="13"/>
      <c r="KF58" s="13"/>
      <c r="KG58" s="13"/>
      <c r="KH58" s="13"/>
      <c r="KI58" s="13"/>
      <c r="KJ58" s="13"/>
      <c r="KK58" s="13"/>
      <c r="KL58" s="13"/>
      <c r="KM58" s="13"/>
      <c r="KN58" s="13"/>
      <c r="KO58" s="13"/>
      <c r="KP58" s="13"/>
      <c r="KQ58" s="13"/>
      <c r="KR58" s="13"/>
      <c r="KS58" s="13"/>
    </row>
    <row r="59" spans="1:305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  <c r="HI59" s="13"/>
      <c r="HJ59" s="13"/>
      <c r="HK59" s="13"/>
      <c r="HL59" s="13"/>
      <c r="HM59" s="13"/>
      <c r="HN59" s="13"/>
      <c r="HO59" s="13"/>
      <c r="HP59" s="13"/>
      <c r="HQ59" s="13"/>
      <c r="HR59" s="13"/>
      <c r="HS59" s="13"/>
      <c r="HT59" s="13"/>
      <c r="HU59" s="13"/>
      <c r="HV59" s="13"/>
      <c r="HW59" s="13"/>
      <c r="HX59" s="13"/>
      <c r="HY59" s="13"/>
      <c r="HZ59" s="13"/>
      <c r="IA59" s="13"/>
      <c r="IB59" s="13"/>
      <c r="IC59" s="13"/>
      <c r="ID59" s="13"/>
      <c r="IE59" s="13"/>
      <c r="IF59" s="13"/>
      <c r="IG59" s="13"/>
      <c r="IH59" s="13"/>
      <c r="II59" s="13"/>
      <c r="IJ59" s="13"/>
      <c r="IK59" s="13"/>
      <c r="IL59" s="13"/>
      <c r="IM59" s="13"/>
      <c r="IN59" s="13"/>
      <c r="IO59" s="13"/>
      <c r="IP59" s="13"/>
      <c r="IQ59" s="13"/>
      <c r="IR59" s="13"/>
      <c r="IS59" s="13"/>
      <c r="IT59" s="13"/>
      <c r="IU59" s="13"/>
      <c r="IV59" s="13"/>
      <c r="IW59" s="13"/>
      <c r="IX59" s="13"/>
      <c r="IY59" s="13"/>
      <c r="IZ59" s="13"/>
      <c r="JA59" s="13"/>
      <c r="JB59" s="13"/>
      <c r="JC59" s="13"/>
      <c r="JD59" s="13"/>
      <c r="JE59" s="13"/>
      <c r="JF59" s="13"/>
      <c r="JG59" s="13"/>
      <c r="JH59" s="13"/>
      <c r="JI59" s="13"/>
      <c r="JJ59" s="13"/>
      <c r="JK59" s="13"/>
      <c r="JL59" s="13"/>
      <c r="JM59" s="13"/>
      <c r="JN59" s="13"/>
      <c r="JO59" s="13"/>
      <c r="JP59" s="13"/>
      <c r="JQ59" s="13"/>
      <c r="JR59" s="13"/>
      <c r="JS59" s="13"/>
      <c r="JT59" s="13"/>
      <c r="JU59" s="13"/>
      <c r="JV59" s="13"/>
      <c r="JW59" s="13"/>
      <c r="JX59" s="13"/>
      <c r="JY59" s="13"/>
      <c r="JZ59" s="13"/>
      <c r="KA59" s="13"/>
      <c r="KB59" s="13"/>
      <c r="KC59" s="13"/>
      <c r="KD59" s="13"/>
      <c r="KE59" s="13"/>
      <c r="KF59" s="13"/>
      <c r="KG59" s="13"/>
      <c r="KH59" s="13"/>
      <c r="KI59" s="13"/>
      <c r="KJ59" s="13"/>
      <c r="KK59" s="13"/>
      <c r="KL59" s="13"/>
      <c r="KM59" s="13"/>
      <c r="KN59" s="13"/>
      <c r="KO59" s="13"/>
      <c r="KP59" s="13"/>
      <c r="KQ59" s="13"/>
      <c r="KR59" s="13"/>
      <c r="KS59" s="13"/>
    </row>
    <row r="60" spans="1:305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  <c r="FB60" s="13"/>
      <c r="FC60" s="13"/>
      <c r="FD60" s="13"/>
      <c r="FE60" s="13"/>
      <c r="FF60" s="13"/>
      <c r="FG60" s="13"/>
      <c r="FH60" s="13"/>
      <c r="FI60" s="13"/>
      <c r="FJ60" s="13"/>
      <c r="FK60" s="13"/>
      <c r="FL60" s="13"/>
      <c r="FM60" s="13"/>
      <c r="FN60" s="13"/>
      <c r="FO60" s="13"/>
      <c r="FP60" s="13"/>
      <c r="FQ60" s="13"/>
      <c r="FR60" s="13"/>
      <c r="FS60" s="13"/>
      <c r="FT60" s="13"/>
      <c r="FU60" s="13"/>
      <c r="FV60" s="13"/>
      <c r="FW60" s="13"/>
      <c r="FX60" s="13"/>
      <c r="FY60" s="13"/>
      <c r="FZ60" s="13"/>
      <c r="GA60" s="13"/>
      <c r="GB60" s="13"/>
      <c r="GC60" s="13"/>
      <c r="GD60" s="13"/>
      <c r="GE60" s="13"/>
      <c r="GF60" s="13"/>
      <c r="GG60" s="13"/>
      <c r="GH60" s="13"/>
      <c r="GI60" s="13"/>
      <c r="GJ60" s="13"/>
      <c r="GK60" s="13"/>
      <c r="GL60" s="13"/>
      <c r="GM60" s="13"/>
      <c r="GN60" s="13"/>
      <c r="GO60" s="13"/>
      <c r="GP60" s="13"/>
      <c r="GQ60" s="13"/>
      <c r="GR60" s="13"/>
      <c r="GS60" s="13"/>
      <c r="GT60" s="13"/>
      <c r="GU60" s="13"/>
      <c r="GV60" s="13"/>
      <c r="GW60" s="13"/>
      <c r="GX60" s="13"/>
      <c r="GY60" s="13"/>
      <c r="GZ60" s="13"/>
      <c r="HA60" s="13"/>
      <c r="HB60" s="13"/>
      <c r="HC60" s="13"/>
      <c r="HD60" s="13"/>
      <c r="HE60" s="13"/>
      <c r="HF60" s="13"/>
      <c r="HG60" s="13"/>
      <c r="HH60" s="13"/>
      <c r="HI60" s="13"/>
      <c r="HJ60" s="13"/>
      <c r="HK60" s="13"/>
      <c r="HL60" s="13"/>
      <c r="HM60" s="13"/>
      <c r="HN60" s="13"/>
      <c r="HO60" s="13"/>
      <c r="HP60" s="13"/>
      <c r="HQ60" s="13"/>
      <c r="HR60" s="13"/>
      <c r="HS60" s="13"/>
      <c r="HT60" s="13"/>
      <c r="HU60" s="13"/>
      <c r="HV60" s="13"/>
      <c r="HW60" s="13"/>
      <c r="HX60" s="13"/>
      <c r="HY60" s="13"/>
      <c r="HZ60" s="13"/>
      <c r="IA60" s="13"/>
      <c r="IB60" s="13"/>
      <c r="IC60" s="13"/>
      <c r="ID60" s="13"/>
      <c r="IE60" s="13"/>
      <c r="IF60" s="13"/>
      <c r="IG60" s="13"/>
      <c r="IH60" s="13"/>
      <c r="II60" s="13"/>
      <c r="IJ60" s="13"/>
      <c r="IK60" s="13"/>
      <c r="IL60" s="13"/>
      <c r="IM60" s="13"/>
      <c r="IN60" s="13"/>
      <c r="IO60" s="13"/>
      <c r="IP60" s="13"/>
      <c r="IQ60" s="13"/>
      <c r="IR60" s="13"/>
      <c r="IS60" s="13"/>
      <c r="IT60" s="13"/>
      <c r="IU60" s="13"/>
      <c r="IV60" s="13"/>
      <c r="IW60" s="13"/>
      <c r="IX60" s="13"/>
      <c r="IY60" s="13"/>
      <c r="IZ60" s="13"/>
      <c r="JA60" s="13"/>
      <c r="JB60" s="13"/>
      <c r="JC60" s="13"/>
      <c r="JD60" s="13"/>
      <c r="JE60" s="13"/>
      <c r="JF60" s="13"/>
      <c r="JG60" s="13"/>
      <c r="JH60" s="13"/>
      <c r="JI60" s="13"/>
      <c r="JJ60" s="13"/>
      <c r="JK60" s="13"/>
      <c r="JL60" s="13"/>
      <c r="JM60" s="13"/>
      <c r="JN60" s="13"/>
      <c r="JO60" s="13"/>
      <c r="JP60" s="13"/>
      <c r="JQ60" s="13"/>
      <c r="JR60" s="13"/>
      <c r="JS60" s="13"/>
      <c r="JT60" s="13"/>
      <c r="JU60" s="13"/>
      <c r="JV60" s="13"/>
      <c r="JW60" s="13"/>
      <c r="JX60" s="13"/>
      <c r="JY60" s="13"/>
      <c r="JZ60" s="13"/>
      <c r="KA60" s="13"/>
      <c r="KB60" s="13"/>
      <c r="KC60" s="13"/>
      <c r="KD60" s="13"/>
      <c r="KE60" s="13"/>
      <c r="KF60" s="13"/>
      <c r="KG60" s="13"/>
      <c r="KH60" s="13"/>
      <c r="KI60" s="13"/>
      <c r="KJ60" s="13"/>
      <c r="KK60" s="13"/>
      <c r="KL60" s="13"/>
      <c r="KM60" s="13"/>
      <c r="KN60" s="13"/>
      <c r="KO60" s="13"/>
      <c r="KP60" s="13"/>
      <c r="KQ60" s="13"/>
      <c r="KR60" s="13"/>
      <c r="KS60" s="13"/>
    </row>
    <row r="61" spans="1:305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  <c r="HI61" s="13"/>
      <c r="HJ61" s="13"/>
      <c r="HK61" s="13"/>
      <c r="HL61" s="13"/>
      <c r="HM61" s="13"/>
      <c r="HN61" s="13"/>
      <c r="HO61" s="13"/>
      <c r="HP61" s="13"/>
      <c r="HQ61" s="13"/>
      <c r="HR61" s="13"/>
      <c r="HS61" s="13"/>
      <c r="HT61" s="13"/>
      <c r="HU61" s="13"/>
      <c r="HV61" s="13"/>
      <c r="HW61" s="13"/>
      <c r="HX61" s="13"/>
      <c r="HY61" s="13"/>
      <c r="HZ61" s="13"/>
      <c r="IA61" s="13"/>
      <c r="IB61" s="13"/>
      <c r="IC61" s="13"/>
      <c r="ID61" s="13"/>
      <c r="IE61" s="13"/>
      <c r="IF61" s="13"/>
      <c r="IG61" s="13"/>
      <c r="IH61" s="13"/>
      <c r="II61" s="13"/>
      <c r="IJ61" s="13"/>
      <c r="IK61" s="13"/>
      <c r="IL61" s="13"/>
      <c r="IM61" s="13"/>
      <c r="IN61" s="13"/>
      <c r="IO61" s="13"/>
      <c r="IP61" s="13"/>
      <c r="IQ61" s="13"/>
      <c r="IR61" s="13"/>
      <c r="IS61" s="13"/>
      <c r="IT61" s="13"/>
      <c r="IU61" s="13"/>
      <c r="IV61" s="13"/>
      <c r="IW61" s="13"/>
      <c r="IX61" s="13"/>
      <c r="IY61" s="13"/>
      <c r="IZ61" s="13"/>
      <c r="JA61" s="13"/>
      <c r="JB61" s="13"/>
      <c r="JC61" s="13"/>
      <c r="JD61" s="13"/>
      <c r="JE61" s="13"/>
      <c r="JF61" s="13"/>
      <c r="JG61" s="13"/>
      <c r="JH61" s="13"/>
      <c r="JI61" s="13"/>
      <c r="JJ61" s="13"/>
      <c r="JK61" s="13"/>
      <c r="JL61" s="13"/>
      <c r="JM61" s="13"/>
      <c r="JN61" s="13"/>
      <c r="JO61" s="13"/>
      <c r="JP61" s="13"/>
      <c r="JQ61" s="13"/>
      <c r="JR61" s="13"/>
      <c r="JS61" s="13"/>
      <c r="JT61" s="13"/>
      <c r="JU61" s="13"/>
      <c r="JV61" s="13"/>
      <c r="JW61" s="13"/>
      <c r="JX61" s="13"/>
      <c r="JY61" s="13"/>
      <c r="JZ61" s="13"/>
      <c r="KA61" s="13"/>
      <c r="KB61" s="13"/>
      <c r="KC61" s="13"/>
      <c r="KD61" s="13"/>
      <c r="KE61" s="13"/>
      <c r="KF61" s="13"/>
      <c r="KG61" s="13"/>
      <c r="KH61" s="13"/>
      <c r="KI61" s="13"/>
      <c r="KJ61" s="13"/>
      <c r="KK61" s="13"/>
      <c r="KL61" s="13"/>
      <c r="KM61" s="13"/>
      <c r="KN61" s="13"/>
      <c r="KO61" s="13"/>
      <c r="KP61" s="13"/>
      <c r="KQ61" s="13"/>
      <c r="KR61" s="13"/>
      <c r="KS61" s="13"/>
    </row>
    <row r="62" spans="1:305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  <c r="FB62" s="13"/>
      <c r="FC62" s="13"/>
      <c r="FD62" s="13"/>
      <c r="FE62" s="13"/>
      <c r="FF62" s="13"/>
      <c r="FG62" s="13"/>
      <c r="FH62" s="13"/>
      <c r="FI62" s="13"/>
      <c r="FJ62" s="13"/>
      <c r="FK62" s="13"/>
      <c r="FL62" s="13"/>
      <c r="FM62" s="13"/>
      <c r="FN62" s="13"/>
      <c r="FO62" s="13"/>
      <c r="FP62" s="13"/>
      <c r="FQ62" s="13"/>
      <c r="FR62" s="13"/>
      <c r="FS62" s="13"/>
      <c r="FT62" s="13"/>
      <c r="FU62" s="13"/>
      <c r="FV62" s="13"/>
      <c r="FW62" s="13"/>
      <c r="FX62" s="13"/>
      <c r="FY62" s="13"/>
      <c r="FZ62" s="13"/>
      <c r="GA62" s="13"/>
      <c r="GB62" s="13"/>
      <c r="GC62" s="13"/>
      <c r="GD62" s="13"/>
      <c r="GE62" s="13"/>
      <c r="GF62" s="13"/>
      <c r="GG62" s="13"/>
      <c r="GH62" s="13"/>
      <c r="GI62" s="13"/>
      <c r="GJ62" s="13"/>
      <c r="GK62" s="13"/>
      <c r="GL62" s="13"/>
      <c r="GM62" s="13"/>
      <c r="GN62" s="13"/>
      <c r="GO62" s="13"/>
      <c r="GP62" s="13"/>
      <c r="GQ62" s="13"/>
      <c r="GR62" s="13"/>
      <c r="GS62" s="13"/>
      <c r="GT62" s="13"/>
      <c r="GU62" s="13"/>
      <c r="GV62" s="13"/>
      <c r="GW62" s="13"/>
      <c r="GX62" s="13"/>
      <c r="GY62" s="13"/>
      <c r="GZ62" s="13"/>
      <c r="HA62" s="13"/>
      <c r="HB62" s="13"/>
      <c r="HC62" s="13"/>
      <c r="HD62" s="13"/>
      <c r="HE62" s="13"/>
      <c r="HF62" s="13"/>
      <c r="HG62" s="13"/>
      <c r="HH62" s="13"/>
      <c r="HI62" s="13"/>
      <c r="HJ62" s="13"/>
      <c r="HK62" s="13"/>
      <c r="HL62" s="13"/>
      <c r="HM62" s="13"/>
      <c r="HN62" s="13"/>
      <c r="HO62" s="13"/>
      <c r="HP62" s="13"/>
      <c r="HQ62" s="13"/>
      <c r="HR62" s="13"/>
      <c r="HS62" s="13"/>
      <c r="HT62" s="13"/>
      <c r="HU62" s="13"/>
      <c r="HV62" s="13"/>
      <c r="HW62" s="13"/>
      <c r="HX62" s="13"/>
      <c r="HY62" s="13"/>
      <c r="HZ62" s="13"/>
      <c r="IA62" s="13"/>
      <c r="IB62" s="13"/>
      <c r="IC62" s="13"/>
      <c r="ID62" s="13"/>
      <c r="IE62" s="13"/>
      <c r="IF62" s="13"/>
      <c r="IG62" s="13"/>
      <c r="IH62" s="13"/>
      <c r="II62" s="13"/>
      <c r="IJ62" s="13"/>
      <c r="IK62" s="13"/>
      <c r="IL62" s="13"/>
      <c r="IM62" s="13"/>
      <c r="IN62" s="13"/>
      <c r="IO62" s="13"/>
      <c r="IP62" s="13"/>
      <c r="IQ62" s="13"/>
      <c r="IR62" s="13"/>
      <c r="IS62" s="13"/>
      <c r="IT62" s="13"/>
      <c r="IU62" s="13"/>
      <c r="IV62" s="13"/>
      <c r="IW62" s="13"/>
      <c r="IX62" s="13"/>
      <c r="IY62" s="13"/>
      <c r="IZ62" s="13"/>
      <c r="JA62" s="13"/>
      <c r="JB62" s="13"/>
      <c r="JC62" s="13"/>
      <c r="JD62" s="13"/>
      <c r="JE62" s="13"/>
      <c r="JF62" s="13"/>
      <c r="JG62" s="13"/>
      <c r="JH62" s="13"/>
      <c r="JI62" s="13"/>
      <c r="JJ62" s="13"/>
      <c r="JK62" s="13"/>
      <c r="JL62" s="13"/>
      <c r="JM62" s="13"/>
      <c r="JN62" s="13"/>
      <c r="JO62" s="13"/>
      <c r="JP62" s="13"/>
      <c r="JQ62" s="13"/>
      <c r="JR62" s="13"/>
      <c r="JS62" s="13"/>
      <c r="JT62" s="13"/>
      <c r="JU62" s="13"/>
      <c r="JV62" s="13"/>
      <c r="JW62" s="13"/>
      <c r="JX62" s="13"/>
      <c r="JY62" s="13"/>
      <c r="JZ62" s="13"/>
      <c r="KA62" s="13"/>
      <c r="KB62" s="13"/>
      <c r="KC62" s="13"/>
      <c r="KD62" s="13"/>
      <c r="KE62" s="13"/>
      <c r="KF62" s="13"/>
      <c r="KG62" s="13"/>
      <c r="KH62" s="13"/>
      <c r="KI62" s="13"/>
      <c r="KJ62" s="13"/>
      <c r="KK62" s="13"/>
      <c r="KL62" s="13"/>
      <c r="KM62" s="13"/>
      <c r="KN62" s="13"/>
      <c r="KO62" s="13"/>
      <c r="KP62" s="13"/>
      <c r="KQ62" s="13"/>
      <c r="KR62" s="13"/>
      <c r="KS62" s="13"/>
    </row>
    <row r="63" spans="1:305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  <c r="HI63" s="13"/>
      <c r="HJ63" s="13"/>
      <c r="HK63" s="13"/>
      <c r="HL63" s="13"/>
      <c r="HM63" s="13"/>
      <c r="HN63" s="13"/>
      <c r="HO63" s="13"/>
      <c r="HP63" s="13"/>
      <c r="HQ63" s="13"/>
      <c r="HR63" s="13"/>
      <c r="HS63" s="13"/>
      <c r="HT63" s="13"/>
      <c r="HU63" s="13"/>
      <c r="HV63" s="13"/>
      <c r="HW63" s="13"/>
      <c r="HX63" s="13"/>
      <c r="HY63" s="13"/>
      <c r="HZ63" s="13"/>
      <c r="IA63" s="13"/>
      <c r="IB63" s="13"/>
      <c r="IC63" s="13"/>
      <c r="ID63" s="13"/>
      <c r="IE63" s="13"/>
      <c r="IF63" s="13"/>
      <c r="IG63" s="13"/>
      <c r="IH63" s="13"/>
      <c r="II63" s="13"/>
      <c r="IJ63" s="13"/>
      <c r="IK63" s="13"/>
      <c r="IL63" s="13"/>
      <c r="IM63" s="13"/>
      <c r="IN63" s="13"/>
      <c r="IO63" s="13"/>
      <c r="IP63" s="13"/>
      <c r="IQ63" s="13"/>
      <c r="IR63" s="13"/>
      <c r="IS63" s="13"/>
      <c r="IT63" s="13"/>
      <c r="IU63" s="13"/>
      <c r="IV63" s="13"/>
      <c r="IW63" s="13"/>
      <c r="IX63" s="13"/>
      <c r="IY63" s="13"/>
      <c r="IZ63" s="13"/>
      <c r="JA63" s="13"/>
      <c r="JB63" s="13"/>
      <c r="JC63" s="13"/>
      <c r="JD63" s="13"/>
      <c r="JE63" s="13"/>
      <c r="JF63" s="13"/>
      <c r="JG63" s="13"/>
      <c r="JH63" s="13"/>
      <c r="JI63" s="13"/>
      <c r="JJ63" s="13"/>
      <c r="JK63" s="13"/>
      <c r="JL63" s="13"/>
      <c r="JM63" s="13"/>
      <c r="JN63" s="13"/>
      <c r="JO63" s="13"/>
      <c r="JP63" s="13"/>
      <c r="JQ63" s="13"/>
      <c r="JR63" s="13"/>
      <c r="JS63" s="13"/>
      <c r="JT63" s="13"/>
      <c r="JU63" s="13"/>
      <c r="JV63" s="13"/>
      <c r="JW63" s="13"/>
      <c r="JX63" s="13"/>
      <c r="JY63" s="13"/>
      <c r="JZ63" s="13"/>
      <c r="KA63" s="13"/>
      <c r="KB63" s="13"/>
      <c r="KC63" s="13"/>
      <c r="KD63" s="13"/>
      <c r="KE63" s="13"/>
      <c r="KF63" s="13"/>
      <c r="KG63" s="13"/>
      <c r="KH63" s="13"/>
      <c r="KI63" s="13"/>
      <c r="KJ63" s="13"/>
      <c r="KK63" s="13"/>
      <c r="KL63" s="13"/>
      <c r="KM63" s="13"/>
      <c r="KN63" s="13"/>
      <c r="KO63" s="13"/>
      <c r="KP63" s="13"/>
      <c r="KQ63" s="13"/>
      <c r="KR63" s="13"/>
      <c r="KS63" s="13"/>
    </row>
    <row r="64" spans="1:305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  <c r="FB64" s="13"/>
      <c r="FC64" s="13"/>
      <c r="FD64" s="13"/>
      <c r="FE64" s="13"/>
      <c r="FF64" s="13"/>
      <c r="FG64" s="13"/>
      <c r="FH64" s="13"/>
      <c r="FI64" s="13"/>
      <c r="FJ64" s="13"/>
      <c r="FK64" s="13"/>
      <c r="FL64" s="13"/>
      <c r="FM64" s="13"/>
      <c r="FN64" s="13"/>
      <c r="FO64" s="13"/>
      <c r="FP64" s="13"/>
      <c r="FQ64" s="13"/>
      <c r="FR64" s="13"/>
      <c r="FS64" s="13"/>
      <c r="FT64" s="13"/>
      <c r="FU64" s="13"/>
      <c r="FV64" s="13"/>
      <c r="FW64" s="13"/>
      <c r="FX64" s="13"/>
      <c r="FY64" s="13"/>
      <c r="FZ64" s="13"/>
      <c r="GA64" s="13"/>
      <c r="GB64" s="13"/>
      <c r="GC64" s="13"/>
      <c r="GD64" s="13"/>
      <c r="GE64" s="13"/>
      <c r="GF64" s="13"/>
      <c r="GG64" s="13"/>
      <c r="GH64" s="13"/>
      <c r="GI64" s="13"/>
      <c r="GJ64" s="13"/>
      <c r="GK64" s="13"/>
      <c r="GL64" s="13"/>
      <c r="GM64" s="13"/>
      <c r="GN64" s="13"/>
      <c r="GO64" s="13"/>
      <c r="GP64" s="13"/>
      <c r="GQ64" s="13"/>
      <c r="GR64" s="13"/>
      <c r="GS64" s="13"/>
      <c r="GT64" s="13"/>
      <c r="GU64" s="13"/>
      <c r="GV64" s="13"/>
      <c r="GW64" s="13"/>
      <c r="GX64" s="13"/>
      <c r="GY64" s="13"/>
      <c r="GZ64" s="13"/>
      <c r="HA64" s="13"/>
      <c r="HB64" s="13"/>
      <c r="HC64" s="13"/>
      <c r="HD64" s="13"/>
      <c r="HE64" s="13"/>
      <c r="HF64" s="13"/>
      <c r="HG64" s="13"/>
      <c r="HH64" s="13"/>
      <c r="HI64" s="13"/>
      <c r="HJ64" s="13"/>
      <c r="HK64" s="13"/>
      <c r="HL64" s="13"/>
      <c r="HM64" s="13"/>
      <c r="HN64" s="13"/>
      <c r="HO64" s="13"/>
      <c r="HP64" s="13"/>
      <c r="HQ64" s="13"/>
      <c r="HR64" s="13"/>
      <c r="HS64" s="13"/>
      <c r="HT64" s="13"/>
      <c r="HU64" s="13"/>
      <c r="HV64" s="13"/>
      <c r="HW64" s="13"/>
      <c r="HX64" s="13"/>
      <c r="HY64" s="13"/>
      <c r="HZ64" s="13"/>
      <c r="IA64" s="13"/>
      <c r="IB64" s="13"/>
      <c r="IC64" s="13"/>
      <c r="ID64" s="13"/>
      <c r="IE64" s="13"/>
      <c r="IF64" s="13"/>
      <c r="IG64" s="13"/>
      <c r="IH64" s="13"/>
      <c r="II64" s="13"/>
      <c r="IJ64" s="13"/>
      <c r="IK64" s="13"/>
      <c r="IL64" s="13"/>
      <c r="IM64" s="13"/>
      <c r="IN64" s="13"/>
      <c r="IO64" s="13"/>
      <c r="IP64" s="13"/>
      <c r="IQ64" s="13"/>
      <c r="IR64" s="13"/>
      <c r="IS64" s="13"/>
      <c r="IT64" s="13"/>
      <c r="IU64" s="13"/>
      <c r="IV64" s="13"/>
      <c r="IW64" s="13"/>
      <c r="IX64" s="13"/>
      <c r="IY64" s="13"/>
      <c r="IZ64" s="13"/>
      <c r="JA64" s="13"/>
      <c r="JB64" s="13"/>
      <c r="JC64" s="13"/>
      <c r="JD64" s="13"/>
      <c r="JE64" s="13"/>
      <c r="JF64" s="13"/>
      <c r="JG64" s="13"/>
      <c r="JH64" s="13"/>
      <c r="JI64" s="13"/>
      <c r="JJ64" s="13"/>
      <c r="JK64" s="13"/>
      <c r="JL64" s="13"/>
      <c r="JM64" s="13"/>
      <c r="JN64" s="13"/>
      <c r="JO64" s="13"/>
      <c r="JP64" s="13"/>
      <c r="JQ64" s="13"/>
      <c r="JR64" s="13"/>
      <c r="JS64" s="13"/>
      <c r="JT64" s="13"/>
      <c r="JU64" s="13"/>
      <c r="JV64" s="13"/>
      <c r="JW64" s="13"/>
      <c r="JX64" s="13"/>
      <c r="JY64" s="13"/>
      <c r="JZ64" s="13"/>
      <c r="KA64" s="13"/>
      <c r="KB64" s="13"/>
      <c r="KC64" s="13"/>
      <c r="KD64" s="13"/>
      <c r="KE64" s="13"/>
      <c r="KF64" s="13"/>
      <c r="KG64" s="13"/>
      <c r="KH64" s="13"/>
      <c r="KI64" s="13"/>
      <c r="KJ64" s="13"/>
      <c r="KK64" s="13"/>
      <c r="KL64" s="13"/>
      <c r="KM64" s="13"/>
      <c r="KN64" s="13"/>
      <c r="KO64" s="13"/>
      <c r="KP64" s="13"/>
      <c r="KQ64" s="13"/>
      <c r="KR64" s="13"/>
      <c r="KS64" s="13"/>
    </row>
    <row r="65" spans="1:305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3"/>
      <c r="IC65" s="13"/>
      <c r="ID65" s="13"/>
      <c r="IE65" s="13"/>
      <c r="IF65" s="13"/>
      <c r="IG65" s="13"/>
      <c r="IH65" s="13"/>
      <c r="II65" s="13"/>
      <c r="IJ65" s="13"/>
      <c r="IK65" s="13"/>
      <c r="IL65" s="13"/>
      <c r="IM65" s="13"/>
      <c r="IN65" s="13"/>
      <c r="IO65" s="13"/>
      <c r="IP65" s="13"/>
      <c r="IQ65" s="13"/>
      <c r="IR65" s="13"/>
      <c r="IS65" s="13"/>
      <c r="IT65" s="13"/>
      <c r="IU65" s="13"/>
      <c r="IV65" s="13"/>
      <c r="IW65" s="13"/>
      <c r="IX65" s="13"/>
      <c r="IY65" s="13"/>
      <c r="IZ65" s="13"/>
      <c r="JA65" s="13"/>
      <c r="JB65" s="13"/>
      <c r="JC65" s="13"/>
      <c r="JD65" s="13"/>
      <c r="JE65" s="13"/>
      <c r="JF65" s="13"/>
      <c r="JG65" s="13"/>
      <c r="JH65" s="13"/>
      <c r="JI65" s="13"/>
      <c r="JJ65" s="13"/>
      <c r="JK65" s="13"/>
      <c r="JL65" s="13"/>
      <c r="JM65" s="13"/>
      <c r="JN65" s="13"/>
      <c r="JO65" s="13"/>
      <c r="JP65" s="13"/>
      <c r="JQ65" s="13"/>
      <c r="JR65" s="13"/>
      <c r="JS65" s="13"/>
      <c r="JT65" s="13"/>
      <c r="JU65" s="13"/>
      <c r="JV65" s="13"/>
      <c r="JW65" s="13"/>
      <c r="JX65" s="13"/>
      <c r="JY65" s="13"/>
      <c r="JZ65" s="13"/>
      <c r="KA65" s="13"/>
      <c r="KB65" s="13"/>
      <c r="KC65" s="13"/>
      <c r="KD65" s="13"/>
      <c r="KE65" s="13"/>
      <c r="KF65" s="13"/>
      <c r="KG65" s="13"/>
      <c r="KH65" s="13"/>
      <c r="KI65" s="13"/>
      <c r="KJ65" s="13"/>
      <c r="KK65" s="13"/>
      <c r="KL65" s="13"/>
      <c r="KM65" s="13"/>
      <c r="KN65" s="13"/>
      <c r="KO65" s="13"/>
      <c r="KP65" s="13"/>
      <c r="KQ65" s="13"/>
      <c r="KR65" s="13"/>
      <c r="KS65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8E3D-7860-42EE-A22C-16FFCCC44447}">
  <dimension ref="A1:BI68"/>
  <sheetViews>
    <sheetView zoomScaleNormal="100" workbookViewId="0">
      <selection activeCell="H18" sqref="H18:H21"/>
    </sheetView>
  </sheetViews>
  <sheetFormatPr defaultRowHeight="15" x14ac:dyDescent="0.25"/>
  <cols>
    <col min="1" max="1" width="17.42578125" bestFit="1" customWidth="1"/>
    <col min="2" max="2" width="25.85546875" customWidth="1"/>
    <col min="3" max="3" width="13.7109375" customWidth="1"/>
    <col min="4" max="4" width="14.7109375" customWidth="1"/>
    <col min="5" max="5" width="17.28515625" customWidth="1"/>
    <col min="6" max="6" width="13.7109375" bestFit="1" customWidth="1"/>
    <col min="7" max="8" width="13.7109375" customWidth="1"/>
    <col min="9" max="11" width="13.7109375" bestFit="1" customWidth="1"/>
    <col min="12" max="12" width="13.85546875" bestFit="1" customWidth="1"/>
    <col min="13" max="16" width="13.7109375" customWidth="1"/>
    <col min="17" max="17" width="16.140625" customWidth="1"/>
    <col min="18" max="18" width="15.42578125" customWidth="1"/>
    <col min="19" max="19" width="13.7109375" customWidth="1"/>
    <col min="20" max="20" width="19.85546875" customWidth="1"/>
    <col min="21" max="21" width="18.28515625" customWidth="1"/>
    <col min="22" max="22" width="36.7109375" customWidth="1"/>
    <col min="23" max="23" width="13.7109375" customWidth="1"/>
    <col min="24" max="24" width="25" customWidth="1"/>
    <col min="25" max="25" width="14.5703125" customWidth="1"/>
    <col min="26" max="27" width="12.7109375" customWidth="1"/>
    <col min="28" max="28" width="13.140625" customWidth="1"/>
    <col min="29" max="30" width="12.7109375" customWidth="1"/>
    <col min="31" max="31" width="36.28515625" customWidth="1"/>
    <col min="32" max="32" width="12.7109375" customWidth="1"/>
    <col min="33" max="33" width="21.42578125" customWidth="1"/>
    <col min="34" max="34" width="12.85546875" customWidth="1"/>
    <col min="35" max="35" width="17.7109375" customWidth="1"/>
    <col min="36" max="38" width="12.7109375" customWidth="1"/>
    <col min="39" max="39" width="22.42578125" customWidth="1"/>
    <col min="40" max="40" width="25.5703125" customWidth="1"/>
    <col min="41" max="41" width="12.28515625" customWidth="1"/>
    <col min="42" max="43" width="12.7109375" customWidth="1"/>
    <col min="44" max="44" width="14.28515625" customWidth="1"/>
    <col min="45" max="45" width="13.7109375" customWidth="1"/>
    <col min="46" max="46" width="12.7109375" customWidth="1"/>
    <col min="47" max="47" width="15.7109375" customWidth="1"/>
    <col min="48" max="48" width="47.42578125" customWidth="1"/>
    <col min="49" max="49" width="38.42578125" customWidth="1"/>
    <col min="50" max="50" width="12.7109375" customWidth="1"/>
    <col min="51" max="51" width="13.7109375" customWidth="1"/>
    <col min="52" max="52" width="18.85546875" customWidth="1"/>
    <col min="53" max="53" width="23.85546875" customWidth="1"/>
    <col min="54" max="54" width="13.7109375" customWidth="1"/>
    <col min="55" max="55" width="28.5703125" customWidth="1"/>
    <col min="56" max="56" width="17.28515625" customWidth="1"/>
    <col min="57" max="57" width="13.7109375" customWidth="1"/>
    <col min="58" max="58" width="22.42578125" customWidth="1"/>
    <col min="59" max="59" width="18.28515625" customWidth="1"/>
    <col min="60" max="60" width="20.42578125" customWidth="1"/>
  </cols>
  <sheetData>
    <row r="1" spans="1:61" x14ac:dyDescent="0.25">
      <c r="A1" t="s">
        <v>331</v>
      </c>
      <c r="B1" s="4" t="s">
        <v>249</v>
      </c>
      <c r="C1" s="4" t="s">
        <v>250</v>
      </c>
      <c r="D1" s="4" t="s">
        <v>251</v>
      </c>
      <c r="E1" s="4" t="s">
        <v>48</v>
      </c>
      <c r="F1" s="4" t="s">
        <v>252</v>
      </c>
      <c r="G1" s="4" t="s">
        <v>317</v>
      </c>
      <c r="H1" s="4" t="s">
        <v>253</v>
      </c>
      <c r="I1" s="4" t="s">
        <v>254</v>
      </c>
      <c r="J1" s="4" t="s">
        <v>255</v>
      </c>
      <c r="K1" s="4" t="s">
        <v>256</v>
      </c>
      <c r="L1" s="4" t="s">
        <v>257</v>
      </c>
      <c r="M1" s="4" t="s">
        <v>258</v>
      </c>
      <c r="N1" s="4" t="s">
        <v>259</v>
      </c>
      <c r="O1" s="4" t="s">
        <v>260</v>
      </c>
      <c r="P1" s="4" t="s">
        <v>92</v>
      </c>
      <c r="Q1" s="4" t="s">
        <v>162</v>
      </c>
      <c r="R1" s="4" t="s">
        <v>93</v>
      </c>
      <c r="S1" s="4" t="s">
        <v>95</v>
      </c>
      <c r="T1" s="4" t="s">
        <v>165</v>
      </c>
      <c r="U1" s="4" t="s">
        <v>261</v>
      </c>
      <c r="V1" s="4" t="s">
        <v>170</v>
      </c>
      <c r="W1" s="4" t="s">
        <v>50</v>
      </c>
      <c r="X1" s="4" t="s">
        <v>262</v>
      </c>
      <c r="Y1" s="4" t="s">
        <v>263</v>
      </c>
      <c r="Z1" s="4" t="s">
        <v>51</v>
      </c>
      <c r="AA1" s="4" t="s">
        <v>264</v>
      </c>
      <c r="AB1" s="4" t="s">
        <v>265</v>
      </c>
      <c r="AC1" s="4" t="s">
        <v>267</v>
      </c>
      <c r="AD1" s="4" t="s">
        <v>199</v>
      </c>
      <c r="AE1" s="4" t="s">
        <v>200</v>
      </c>
      <c r="AF1" s="4" t="s">
        <v>268</v>
      </c>
      <c r="AG1" s="4" t="s">
        <v>269</v>
      </c>
      <c r="AH1" s="4" t="s">
        <v>104</v>
      </c>
      <c r="AI1" s="4" t="s">
        <v>52</v>
      </c>
      <c r="AJ1" s="4" t="s">
        <v>270</v>
      </c>
      <c r="AK1" s="4" t="s">
        <v>271</v>
      </c>
      <c r="AL1" s="4" t="s">
        <v>274</v>
      </c>
      <c r="AM1" s="4" t="s">
        <v>53</v>
      </c>
      <c r="AN1" s="4" t="s">
        <v>275</v>
      </c>
      <c r="AO1" s="4" t="s">
        <v>276</v>
      </c>
      <c r="AP1" s="4" t="s">
        <v>54</v>
      </c>
      <c r="AQ1" s="4" t="s">
        <v>278</v>
      </c>
      <c r="AR1" s="4" t="s">
        <v>281</v>
      </c>
      <c r="AS1" s="4" t="s">
        <v>55</v>
      </c>
      <c r="AT1" s="4" t="s">
        <v>56</v>
      </c>
      <c r="AU1" s="4" t="s">
        <v>57</v>
      </c>
      <c r="AV1" s="4" t="s">
        <v>58</v>
      </c>
      <c r="AW1" s="4" t="s">
        <v>59</v>
      </c>
      <c r="AX1" s="4" t="s">
        <v>60</v>
      </c>
      <c r="AY1" s="4" t="s">
        <v>223</v>
      </c>
      <c r="AZ1" s="4" t="s">
        <v>224</v>
      </c>
      <c r="BA1" s="4" t="s">
        <v>225</v>
      </c>
      <c r="BB1" s="4" t="s">
        <v>226</v>
      </c>
      <c r="BC1" s="4" t="s">
        <v>227</v>
      </c>
      <c r="BD1" s="4" t="s">
        <v>228</v>
      </c>
      <c r="BE1" s="4" t="s">
        <v>229</v>
      </c>
      <c r="BF1" s="4" t="s">
        <v>230</v>
      </c>
      <c r="BG1" s="4" t="s">
        <v>231</v>
      </c>
      <c r="BH1" s="4" t="s">
        <v>232</v>
      </c>
    </row>
    <row r="2" spans="1:61" x14ac:dyDescent="0.25">
      <c r="A2" t="s">
        <v>332</v>
      </c>
      <c r="B2" s="4">
        <v>80</v>
      </c>
      <c r="C2" s="4">
        <v>81.5</v>
      </c>
      <c r="D2" s="4">
        <v>82.5</v>
      </c>
      <c r="E2" s="4">
        <v>97</v>
      </c>
      <c r="F2" s="4">
        <v>100.8</v>
      </c>
      <c r="G2" s="4">
        <v>118</v>
      </c>
      <c r="H2" s="4">
        <v>122</v>
      </c>
      <c r="I2" s="4">
        <v>129</v>
      </c>
      <c r="J2" s="4">
        <v>135</v>
      </c>
      <c r="K2" s="4">
        <v>136</v>
      </c>
      <c r="L2" s="4">
        <v>141.15</v>
      </c>
      <c r="M2" s="4">
        <v>165</v>
      </c>
      <c r="N2" s="4">
        <v>172</v>
      </c>
      <c r="O2" s="4">
        <v>181.7</v>
      </c>
      <c r="P2" s="4">
        <v>185</v>
      </c>
      <c r="Q2" s="4">
        <v>191</v>
      </c>
      <c r="R2" s="4">
        <v>197</v>
      </c>
      <c r="S2" s="4">
        <v>201.8</v>
      </c>
      <c r="T2" s="4">
        <v>204</v>
      </c>
      <c r="U2" s="4">
        <v>212</v>
      </c>
      <c r="V2" s="4">
        <v>220</v>
      </c>
      <c r="W2" s="4">
        <v>233</v>
      </c>
      <c r="X2" s="4">
        <v>234</v>
      </c>
      <c r="Y2" s="4">
        <v>235.1</v>
      </c>
      <c r="Z2" s="4">
        <v>244</v>
      </c>
      <c r="AA2" s="4">
        <v>253.5</v>
      </c>
      <c r="AB2" s="4">
        <v>256</v>
      </c>
      <c r="AC2" s="4">
        <v>263.8</v>
      </c>
      <c r="AD2" s="4">
        <v>270</v>
      </c>
      <c r="AE2" s="4">
        <v>279</v>
      </c>
      <c r="AF2" s="4">
        <v>290</v>
      </c>
      <c r="AG2" s="4">
        <v>293</v>
      </c>
      <c r="AH2" s="4">
        <v>302</v>
      </c>
      <c r="AI2" s="4">
        <v>304.74</v>
      </c>
      <c r="AJ2" s="4">
        <v>344</v>
      </c>
      <c r="AK2" s="4">
        <v>351</v>
      </c>
      <c r="AL2" s="4">
        <v>373.68099999999998</v>
      </c>
      <c r="AM2" s="4">
        <v>383.91699999999997</v>
      </c>
      <c r="AN2" s="4">
        <v>390</v>
      </c>
      <c r="AO2" s="4">
        <v>392.4</v>
      </c>
      <c r="AP2" s="4">
        <v>403.21</v>
      </c>
      <c r="AQ2" s="4">
        <v>430</v>
      </c>
      <c r="AR2" s="4">
        <v>453</v>
      </c>
      <c r="AS2" s="4">
        <v>466</v>
      </c>
      <c r="AT2" s="4">
        <v>495</v>
      </c>
      <c r="AU2" s="4">
        <v>497</v>
      </c>
      <c r="AV2" s="4">
        <v>509.26</v>
      </c>
      <c r="AW2" s="4">
        <v>518.34699999999998</v>
      </c>
      <c r="AX2" s="4">
        <v>522</v>
      </c>
      <c r="AY2" s="4">
        <v>525</v>
      </c>
      <c r="AZ2" s="4">
        <v>530</v>
      </c>
      <c r="BA2" s="4">
        <v>560</v>
      </c>
      <c r="BB2" s="4">
        <v>575</v>
      </c>
      <c r="BC2" s="4">
        <v>608</v>
      </c>
      <c r="BD2" s="4">
        <v>627</v>
      </c>
      <c r="BE2" s="4">
        <v>640</v>
      </c>
      <c r="BF2" s="4">
        <v>648</v>
      </c>
      <c r="BG2" s="4">
        <v>659</v>
      </c>
      <c r="BH2" s="4">
        <v>660</v>
      </c>
    </row>
    <row r="3" spans="1:61" x14ac:dyDescent="0.25">
      <c r="A3" t="s">
        <v>324</v>
      </c>
      <c r="B3" s="4">
        <v>0.97</v>
      </c>
      <c r="C3" s="4">
        <v>0.90200000000000002</v>
      </c>
      <c r="D3" s="4">
        <v>0.78600000000000003</v>
      </c>
      <c r="E3" s="4">
        <v>0.86599999999999999</v>
      </c>
      <c r="F3" s="4">
        <v>1.22</v>
      </c>
      <c r="G3" s="4">
        <v>1.05</v>
      </c>
      <c r="H3" s="4">
        <v>1.21</v>
      </c>
      <c r="I3" s="4">
        <v>0.96699999999999997</v>
      </c>
      <c r="J3" s="4">
        <v>1.32</v>
      </c>
      <c r="K3" s="4">
        <v>0.86699999999999999</v>
      </c>
      <c r="L3" s="4">
        <v>0.99</v>
      </c>
      <c r="M3" s="4">
        <v>1.25</v>
      </c>
      <c r="N3" s="4">
        <v>0.9</v>
      </c>
      <c r="O3" s="4">
        <v>1.07</v>
      </c>
      <c r="P3" s="4">
        <v>0.98</v>
      </c>
      <c r="Q3" s="4">
        <v>0.97099999999999997</v>
      </c>
      <c r="R3" s="4">
        <v>0.91300000000000003</v>
      </c>
      <c r="S3" s="4">
        <v>1.0347</v>
      </c>
      <c r="T3" s="4">
        <v>0.8</v>
      </c>
      <c r="U3" s="4">
        <v>1.1000000000000001</v>
      </c>
      <c r="V3" s="4">
        <v>1.095</v>
      </c>
      <c r="W3" s="4">
        <v>1.016</v>
      </c>
      <c r="X3" s="4">
        <v>1.2190000000000001</v>
      </c>
      <c r="Y3" s="4">
        <v>1.0640000000000001</v>
      </c>
      <c r="Z3" s="4">
        <v>0.95</v>
      </c>
      <c r="AA3" s="4">
        <v>1.17</v>
      </c>
      <c r="AB3" s="4">
        <v>1.073</v>
      </c>
      <c r="AC3" s="4">
        <v>0.83099999999999996</v>
      </c>
      <c r="AD3" s="4">
        <v>0.76900000000000002</v>
      </c>
      <c r="AE3" s="4">
        <v>1</v>
      </c>
      <c r="AF3" s="4">
        <v>1.26</v>
      </c>
      <c r="AG3" s="4">
        <v>0.85599999999999998</v>
      </c>
      <c r="AH3" s="4">
        <v>0.77</v>
      </c>
      <c r="AI3" s="4">
        <v>0.9</v>
      </c>
      <c r="AJ3" s="4">
        <v>0.81100000000000005</v>
      </c>
      <c r="AK3" s="4">
        <v>0.85299999999999998</v>
      </c>
      <c r="AL3" s="4">
        <v>0.91100000000000003</v>
      </c>
      <c r="AM3" s="4">
        <v>0.873</v>
      </c>
      <c r="AN3" s="4">
        <v>1</v>
      </c>
      <c r="AO3" s="4">
        <v>0.9</v>
      </c>
      <c r="AP3" s="4">
        <v>1</v>
      </c>
      <c r="AQ3" s="4">
        <v>0.879</v>
      </c>
      <c r="AR3" s="4">
        <v>1.331</v>
      </c>
      <c r="AS3" s="4">
        <v>0.8</v>
      </c>
      <c r="AT3" s="4">
        <v>1.2</v>
      </c>
      <c r="AU3" s="4">
        <v>0.78</v>
      </c>
      <c r="AV3" s="4">
        <v>1.29</v>
      </c>
      <c r="AW3" s="4">
        <v>1.1000000000000001</v>
      </c>
      <c r="AX3" s="4">
        <v>0.8</v>
      </c>
      <c r="AY3" s="4">
        <v>0.8</v>
      </c>
      <c r="AZ3" s="4">
        <v>0.9</v>
      </c>
      <c r="BA3" s="4">
        <v>0.8</v>
      </c>
      <c r="BB3" s="4">
        <v>1.1000000000000001</v>
      </c>
      <c r="BC3" s="4">
        <v>0.8</v>
      </c>
      <c r="BD3" s="4">
        <v>0.82</v>
      </c>
      <c r="BE3" s="4">
        <v>0.85</v>
      </c>
      <c r="BF3" s="4">
        <v>0.9</v>
      </c>
      <c r="BG3" s="4">
        <v>0.92</v>
      </c>
      <c r="BH3" s="4">
        <v>0.94</v>
      </c>
    </row>
    <row r="4" spans="1:61" x14ac:dyDescent="0.25">
      <c r="A4" t="s">
        <v>0</v>
      </c>
      <c r="B4" s="4">
        <v>145</v>
      </c>
      <c r="C4" s="4">
        <v>88</v>
      </c>
      <c r="D4" s="4">
        <v>60.1</v>
      </c>
      <c r="E4" s="4">
        <v>116.16</v>
      </c>
      <c r="F4" s="4">
        <v>46.03</v>
      </c>
      <c r="G4" s="4">
        <v>60.05</v>
      </c>
      <c r="H4" s="4">
        <v>90.08</v>
      </c>
      <c r="I4" s="4">
        <v>67.09</v>
      </c>
      <c r="J4" s="4">
        <v>60</v>
      </c>
      <c r="K4" s="4">
        <v>106.16800000000001</v>
      </c>
      <c r="L4" s="4">
        <v>74.08</v>
      </c>
      <c r="M4" s="4">
        <v>88.06</v>
      </c>
      <c r="N4" s="4">
        <v>282</v>
      </c>
      <c r="O4" s="4">
        <v>94.11</v>
      </c>
      <c r="P4" s="4">
        <v>107.15</v>
      </c>
      <c r="Q4" s="4">
        <v>114.142</v>
      </c>
      <c r="R4" s="4">
        <v>123.2</v>
      </c>
      <c r="S4" s="4">
        <v>108.13</v>
      </c>
      <c r="T4" s="4">
        <v>158.28100000000001</v>
      </c>
      <c r="U4" s="4">
        <v>113</v>
      </c>
      <c r="V4" s="4">
        <v>138.16399999999999</v>
      </c>
      <c r="W4" s="4">
        <v>141.214</v>
      </c>
      <c r="X4" s="4">
        <v>113.11</v>
      </c>
      <c r="Y4" s="4">
        <v>152.19</v>
      </c>
      <c r="Z4" s="4">
        <v>216.32</v>
      </c>
      <c r="AA4" s="4">
        <v>117.15</v>
      </c>
      <c r="AB4" s="4">
        <v>99.13</v>
      </c>
      <c r="AC4" s="4">
        <v>186</v>
      </c>
      <c r="AD4" s="4">
        <v>212.41499999999999</v>
      </c>
      <c r="AE4" s="4">
        <v>155.19399999999999</v>
      </c>
      <c r="AF4" s="4">
        <v>92</v>
      </c>
      <c r="AG4" s="4">
        <v>213</v>
      </c>
      <c r="AH4" s="4">
        <v>240</v>
      </c>
      <c r="AI4" s="4">
        <v>207.3</v>
      </c>
      <c r="AJ4" s="4">
        <v>242.44</v>
      </c>
      <c r="AK4" s="4">
        <v>256</v>
      </c>
      <c r="AL4" s="4">
        <v>372.68</v>
      </c>
      <c r="AM4" s="4">
        <v>241.41</v>
      </c>
      <c r="AN4" s="4">
        <v>314.47000000000003</v>
      </c>
      <c r="AO4" s="4">
        <v>255.44</v>
      </c>
      <c r="AP4" s="4">
        <v>182.2</v>
      </c>
      <c r="AQ4" s="4">
        <v>281.47699999999998</v>
      </c>
      <c r="AR4" s="4">
        <v>150</v>
      </c>
      <c r="AS4" s="4">
        <v>450.86</v>
      </c>
      <c r="AT4" s="4">
        <v>324</v>
      </c>
      <c r="AU4" s="4">
        <v>507</v>
      </c>
      <c r="AV4" s="4">
        <v>255.3</v>
      </c>
      <c r="AW4" s="4">
        <v>435.6</v>
      </c>
      <c r="AX4" s="4">
        <v>563.1</v>
      </c>
      <c r="AY4" s="5">
        <v>300.35088000000002</v>
      </c>
      <c r="AZ4" s="5">
        <v>357.58794</v>
      </c>
      <c r="BA4" s="5">
        <v>401.40746000000001</v>
      </c>
      <c r="BB4" s="5">
        <v>398.45215999999999</v>
      </c>
      <c r="BC4" s="5">
        <v>534.93200000000002</v>
      </c>
      <c r="BD4" s="5">
        <v>871.65124000000003</v>
      </c>
      <c r="BE4" s="5">
        <v>302.2319</v>
      </c>
      <c r="BF4" s="5">
        <v>614.7328</v>
      </c>
      <c r="BG4" s="5">
        <v>1011.91504</v>
      </c>
      <c r="BH4" s="5">
        <v>536.86703999999997</v>
      </c>
    </row>
    <row r="5" spans="1:61" x14ac:dyDescent="0.25">
      <c r="A5" t="s">
        <v>1</v>
      </c>
      <c r="B5" s="4">
        <v>0.82758620699999996</v>
      </c>
      <c r="C5" s="4">
        <v>0.54545454500000001</v>
      </c>
      <c r="D5" s="4">
        <v>0.59900200000000003</v>
      </c>
      <c r="E5" s="4">
        <v>0.61983500000000002</v>
      </c>
      <c r="F5" s="4">
        <v>0.26069954400000001</v>
      </c>
      <c r="G5" s="4">
        <v>0.39966694400000002</v>
      </c>
      <c r="H5" s="4">
        <v>0.39964475999999999</v>
      </c>
      <c r="I5" s="4">
        <v>0.71545684899999995</v>
      </c>
      <c r="J5" s="4">
        <v>0.2</v>
      </c>
      <c r="K5" s="4">
        <v>0.90422726200000003</v>
      </c>
      <c r="L5" s="4">
        <v>0.48596112299999999</v>
      </c>
      <c r="M5" s="4">
        <v>0.40881217399999997</v>
      </c>
      <c r="N5" s="4">
        <v>0.76595744700000001</v>
      </c>
      <c r="O5" s="4">
        <v>0.76600000000000001</v>
      </c>
      <c r="P5" s="4">
        <v>0.78394773681754548</v>
      </c>
      <c r="Q5" s="4">
        <v>0.63079322247726521</v>
      </c>
      <c r="R5" s="4">
        <v>0.77922077922077926</v>
      </c>
      <c r="S5" s="4">
        <v>0.77684268935540557</v>
      </c>
      <c r="T5" s="4">
        <v>0.75</v>
      </c>
      <c r="U5" s="4">
        <v>0.63716814200000005</v>
      </c>
      <c r="V5" s="4">
        <v>0.6956</v>
      </c>
      <c r="W5" s="4">
        <v>0.67981899999999995</v>
      </c>
      <c r="X5" s="4">
        <v>0.530457077</v>
      </c>
      <c r="Y5" s="4">
        <v>0.70963926700000002</v>
      </c>
      <c r="Z5" s="4">
        <v>0.66568000000000005</v>
      </c>
      <c r="AA5" s="4">
        <v>0.81946222800000001</v>
      </c>
      <c r="AB5" s="4">
        <v>0.60526581300000004</v>
      </c>
      <c r="AC5" s="4">
        <v>0.77419354799999995</v>
      </c>
      <c r="AD5" s="4">
        <v>0.84739778264246879</v>
      </c>
      <c r="AE5" s="4">
        <v>0.61858061522997032</v>
      </c>
      <c r="AF5" s="4">
        <v>0.39130434800000002</v>
      </c>
      <c r="AG5" s="4">
        <v>0.73239436599999996</v>
      </c>
      <c r="AH5" s="4">
        <v>0.85</v>
      </c>
      <c r="AI5" s="4">
        <v>0.81042000000000003</v>
      </c>
      <c r="AJ5" s="4">
        <v>0.79194852299999996</v>
      </c>
      <c r="AK5" s="4">
        <v>0.75</v>
      </c>
      <c r="AL5" s="4">
        <v>0.86937855500000005</v>
      </c>
      <c r="AM5" s="4">
        <v>0.74680000000000002</v>
      </c>
      <c r="AN5" s="4">
        <v>0.80134830000000001</v>
      </c>
      <c r="AO5" s="4">
        <v>0.75164422200000003</v>
      </c>
      <c r="AP5" s="4">
        <v>0.79034000000000004</v>
      </c>
      <c r="AQ5" s="4">
        <v>0.76738063899999998</v>
      </c>
      <c r="AR5" s="4">
        <v>0.72</v>
      </c>
      <c r="AS5" s="4">
        <v>0.85170599999999996</v>
      </c>
      <c r="AT5" s="4">
        <v>0.74074099999999998</v>
      </c>
      <c r="AU5" s="4">
        <v>0.85207100000000002</v>
      </c>
      <c r="AV5" s="4">
        <v>0.75205599999999995</v>
      </c>
      <c r="AW5" s="4">
        <v>0.765957</v>
      </c>
      <c r="AX5" s="4">
        <v>0.85242399999999996</v>
      </c>
      <c r="AY5" s="4">
        <v>0.95887849571141592</v>
      </c>
      <c r="AZ5" s="4">
        <v>0.8389544680953166</v>
      </c>
      <c r="BA5" s="4">
        <v>0.71747545499029841</v>
      </c>
      <c r="BB5" s="4">
        <v>0.96372924669300331</v>
      </c>
      <c r="BC5" s="4">
        <v>0.80757928110488808</v>
      </c>
      <c r="BD5" s="4">
        <v>0.85355239097692326</v>
      </c>
      <c r="BE5" s="4">
        <v>0.59556916394331638</v>
      </c>
      <c r="BF5" s="4">
        <v>0.85890975721484197</v>
      </c>
      <c r="BG5" s="4">
        <v>0.85382662164997569</v>
      </c>
      <c r="BH5" s="4">
        <v>0.89407611985269209</v>
      </c>
    </row>
    <row r="6" spans="1:61" x14ac:dyDescent="0.25">
      <c r="A6" t="s">
        <v>2</v>
      </c>
      <c r="B6" s="4">
        <v>7.5862069000000004E-2</v>
      </c>
      <c r="C6" s="4">
        <v>9.0909090999999997E-2</v>
      </c>
      <c r="D6" s="4">
        <v>0.13311100000000001</v>
      </c>
      <c r="E6" s="4">
        <v>0.103306</v>
      </c>
      <c r="F6" s="4">
        <v>4.3449924000000001E-2</v>
      </c>
      <c r="G6" s="4">
        <v>6.6611157000000004E-2</v>
      </c>
      <c r="H6" s="4">
        <v>6.6607459999999993E-2</v>
      </c>
      <c r="I6" s="4">
        <v>7.4526755E-2</v>
      </c>
      <c r="J6" s="4">
        <v>6.6666666999999999E-2</v>
      </c>
      <c r="K6" s="4">
        <v>9.4190339999999997E-2</v>
      </c>
      <c r="L6" s="4">
        <v>8.0993520999999999E-2</v>
      </c>
      <c r="M6" s="4">
        <v>4.5423575000000001E-2</v>
      </c>
      <c r="N6" s="4">
        <v>0.120567376</v>
      </c>
      <c r="O6" s="4">
        <v>6.3E-2</v>
      </c>
      <c r="P6" s="4">
        <v>8.3994400373308437E-2</v>
      </c>
      <c r="Q6" s="4">
        <v>8.6999999999999994E-2</v>
      </c>
      <c r="R6" s="4">
        <v>0.10551948051948051</v>
      </c>
      <c r="S6" s="4">
        <v>7.3985018033848146E-2</v>
      </c>
      <c r="T6" s="4">
        <v>0.13</v>
      </c>
      <c r="U6" s="4">
        <v>9.7345133E-2</v>
      </c>
      <c r="V6" s="4">
        <v>7.0000000000000007E-2</v>
      </c>
      <c r="W6" s="4">
        <v>0.106222</v>
      </c>
      <c r="X6" s="4">
        <v>6.1886658999999997E-2</v>
      </c>
      <c r="Y6" s="4">
        <v>7.8848807000000007E-2</v>
      </c>
      <c r="Z6" s="4">
        <v>0.110947</v>
      </c>
      <c r="AA6" s="4">
        <v>5.9752454000000003E-2</v>
      </c>
      <c r="AB6" s="4">
        <v>9.0789871999999994E-2</v>
      </c>
      <c r="AC6" s="4">
        <v>0.150537634</v>
      </c>
      <c r="AD6" s="4">
        <v>0.15064849469199446</v>
      </c>
      <c r="AE6" s="4">
        <v>8.3766124979058471E-2</v>
      </c>
      <c r="AF6" s="4">
        <v>8.6956521999999994E-2</v>
      </c>
      <c r="AG6" s="4">
        <v>0.12676056299999999</v>
      </c>
      <c r="AH6" s="4">
        <v>0.15</v>
      </c>
      <c r="AI6" s="4">
        <v>0.120598</v>
      </c>
      <c r="AJ6" s="4">
        <v>0.14024088400000001</v>
      </c>
      <c r="AK6" s="4">
        <v>0.125</v>
      </c>
      <c r="AL6" s="4">
        <v>0.128796823</v>
      </c>
      <c r="AM6" s="4">
        <v>0.12859999999999999</v>
      </c>
      <c r="AN6" s="4">
        <v>9.5398606999999996E-2</v>
      </c>
      <c r="AO6" s="4">
        <v>0.12918885099999999</v>
      </c>
      <c r="AP6" s="4">
        <v>5.4885000000000003E-2</v>
      </c>
      <c r="AQ6" s="4">
        <v>0.12434408499999999</v>
      </c>
      <c r="AR6" s="4">
        <v>6.6666666999999999E-2</v>
      </c>
      <c r="AS6" s="4">
        <v>0.14638699999999999</v>
      </c>
      <c r="AT6" s="4">
        <v>7.4074000000000001E-2</v>
      </c>
      <c r="AU6" s="4">
        <v>0.145957</v>
      </c>
      <c r="AV6" s="4">
        <v>6.6587999999999994E-2</v>
      </c>
      <c r="AW6" s="4">
        <v>8.7470000000000006E-2</v>
      </c>
      <c r="AX6" s="4">
        <v>0.145622</v>
      </c>
      <c r="AY6" s="4">
        <v>3.9953270654642326E-2</v>
      </c>
      <c r="AZ6" s="4">
        <v>0.11465711063969328</v>
      </c>
      <c r="BA6" s="4">
        <v>4.7333450155609962E-2</v>
      </c>
      <c r="BB6" s="4">
        <v>3.5135962119015741E-2</v>
      </c>
      <c r="BC6" s="4">
        <v>0.13085775388273649</v>
      </c>
      <c r="BD6" s="4">
        <v>0.14455322750415636</v>
      </c>
      <c r="BE6" s="4">
        <v>3.3087175774628691E-2</v>
      </c>
      <c r="BF6" s="4">
        <v>4.8801690750843292E-2</v>
      </c>
      <c r="BG6" s="4">
        <v>0.14428088745474127</v>
      </c>
      <c r="BH6" s="4">
        <v>0.10430888064948074</v>
      </c>
    </row>
    <row r="7" spans="1:61" x14ac:dyDescent="0.25">
      <c r="A7" t="s">
        <v>3</v>
      </c>
      <c r="B7" s="4">
        <v>0</v>
      </c>
      <c r="C7" s="4">
        <v>0.36363636399999999</v>
      </c>
      <c r="D7" s="4">
        <v>0.26622299999999999</v>
      </c>
      <c r="E7" s="4">
        <v>0.275482</v>
      </c>
      <c r="F7" s="4">
        <v>0.69519878300000004</v>
      </c>
      <c r="G7" s="4">
        <v>0.53288925899999995</v>
      </c>
      <c r="H7" s="4">
        <v>0.53285967999999995</v>
      </c>
      <c r="I7" s="4">
        <v>0</v>
      </c>
      <c r="J7" s="4">
        <v>0.26666666700000002</v>
      </c>
      <c r="K7" s="4">
        <v>0</v>
      </c>
      <c r="L7" s="4">
        <v>0.431965443</v>
      </c>
      <c r="M7" s="4">
        <v>0.54508289799999998</v>
      </c>
      <c r="N7" s="4">
        <v>0.113475177</v>
      </c>
      <c r="O7" s="4">
        <v>0.17</v>
      </c>
      <c r="P7" s="4">
        <v>0</v>
      </c>
      <c r="Q7" s="4">
        <v>0.28035254332322895</v>
      </c>
      <c r="R7" s="4">
        <v>0</v>
      </c>
      <c r="S7" s="4">
        <v>0.14797003606769629</v>
      </c>
      <c r="T7" s="4">
        <v>0.1</v>
      </c>
      <c r="U7" s="4">
        <v>0.14159292000000001</v>
      </c>
      <c r="V7" s="4">
        <v>0.23</v>
      </c>
      <c r="W7" s="4">
        <v>0.113303</v>
      </c>
      <c r="X7" s="4">
        <v>0.28291044100000001</v>
      </c>
      <c r="Y7" s="4">
        <v>0.210263486</v>
      </c>
      <c r="Z7" s="4">
        <v>0.22189300000000001</v>
      </c>
      <c r="AA7" s="4">
        <v>0</v>
      </c>
      <c r="AB7" s="4">
        <v>0.16140421699999999</v>
      </c>
      <c r="AC7" s="4">
        <v>8.6021504999999998E-2</v>
      </c>
      <c r="AD7" s="4">
        <v>0</v>
      </c>
      <c r="AE7" s="4">
        <v>0.20619353840999008</v>
      </c>
      <c r="AF7" s="4">
        <v>0.52173913000000005</v>
      </c>
      <c r="AG7" s="4">
        <v>7.5117371000000002E-2</v>
      </c>
      <c r="AH7" s="4">
        <v>0</v>
      </c>
      <c r="AI7" s="4">
        <v>6.7534999999999998E-2</v>
      </c>
      <c r="AJ7" s="4">
        <v>6.5995709999999999E-2</v>
      </c>
      <c r="AK7" s="4">
        <v>0.125</v>
      </c>
      <c r="AL7" s="4">
        <v>0</v>
      </c>
      <c r="AM7" s="4">
        <v>6.6277000000000003E-2</v>
      </c>
      <c r="AN7" s="4">
        <v>0.115</v>
      </c>
      <c r="AO7" s="4">
        <v>6.2637018000000003E-2</v>
      </c>
      <c r="AP7" s="4">
        <v>0</v>
      </c>
      <c r="AQ7" s="4">
        <v>5.6843009999999999E-2</v>
      </c>
      <c r="AR7" s="4">
        <v>0.21333333300000001</v>
      </c>
      <c r="AS7" s="4">
        <v>0</v>
      </c>
      <c r="AT7" s="4">
        <v>9.8765000000000006E-2</v>
      </c>
      <c r="AU7" s="4">
        <v>0</v>
      </c>
      <c r="AV7" s="4">
        <v>0.12534300000000001</v>
      </c>
      <c r="AW7" s="4">
        <v>0.11347500000000001</v>
      </c>
      <c r="AX7" s="4">
        <v>0</v>
      </c>
      <c r="AY7" s="4">
        <v>0</v>
      </c>
      <c r="AZ7" s="4">
        <v>4.4744238298416887E-2</v>
      </c>
      <c r="BA7" s="4">
        <v>0.19929873749730509</v>
      </c>
      <c r="BB7" s="4">
        <v>0</v>
      </c>
      <c r="BC7" s="4">
        <v>5.982068748925097E-2</v>
      </c>
      <c r="BD7" s="4">
        <v>0</v>
      </c>
      <c r="BE7" s="4">
        <v>0.37057636867584132</v>
      </c>
      <c r="BF7" s="4">
        <v>0</v>
      </c>
      <c r="BG7" s="4">
        <v>0</v>
      </c>
      <c r="BH7" s="4">
        <v>0</v>
      </c>
    </row>
    <row r="8" spans="1:61" x14ac:dyDescent="0.25">
      <c r="A8" t="s">
        <v>4</v>
      </c>
      <c r="B8" s="4">
        <v>9.6551724000000005E-2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0.20867491399999999</v>
      </c>
      <c r="J8" s="4">
        <v>0.46666666699999998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0.13065795613625758</v>
      </c>
      <c r="Q8" s="4">
        <v>0</v>
      </c>
      <c r="R8" s="4">
        <v>0.11363636363636363</v>
      </c>
      <c r="S8" s="4">
        <v>0</v>
      </c>
      <c r="T8" s="4">
        <v>0</v>
      </c>
      <c r="U8" s="4">
        <v>0.123893805</v>
      </c>
      <c r="V8" s="4">
        <v>0</v>
      </c>
      <c r="W8" s="4">
        <v>9.9140000000000006E-2</v>
      </c>
      <c r="X8" s="4">
        <v>0.12377331799999999</v>
      </c>
      <c r="Y8" s="4">
        <v>0</v>
      </c>
      <c r="Z8" s="4">
        <v>0</v>
      </c>
      <c r="AA8" s="4">
        <v>0.11950490800000001</v>
      </c>
      <c r="AB8" s="4">
        <v>0.14122868999999999</v>
      </c>
      <c r="AC8" s="4">
        <v>0</v>
      </c>
      <c r="AD8" s="4">
        <v>0</v>
      </c>
      <c r="AE8" s="4">
        <v>9.0209673054370665E-2</v>
      </c>
      <c r="AF8" s="4">
        <v>0</v>
      </c>
      <c r="AG8" s="4">
        <v>6.57277E-2</v>
      </c>
      <c r="AH8" s="4">
        <v>0</v>
      </c>
      <c r="AI8" s="4">
        <v>5.7993000000000003E-2</v>
      </c>
      <c r="AJ8" s="4">
        <v>0</v>
      </c>
      <c r="AK8" s="4">
        <v>0</v>
      </c>
      <c r="AL8" s="4">
        <v>0</v>
      </c>
      <c r="AM8" s="4">
        <v>0.06</v>
      </c>
      <c r="AN8" s="4">
        <v>0</v>
      </c>
      <c r="AO8" s="4">
        <v>5.4807390999999997E-2</v>
      </c>
      <c r="AP8" s="4">
        <v>0.15367700000000001</v>
      </c>
      <c r="AQ8" s="4">
        <v>4.9737634000000003E-2</v>
      </c>
      <c r="AR8" s="4">
        <v>0</v>
      </c>
      <c r="AS8" s="4">
        <v>0</v>
      </c>
      <c r="AT8" s="4">
        <v>8.6419999999999997E-2</v>
      </c>
      <c r="AU8" s="4">
        <v>0</v>
      </c>
      <c r="AV8" s="4">
        <v>5.4836999999999997E-2</v>
      </c>
      <c r="AW8" s="4">
        <v>3.3097000000000001E-2</v>
      </c>
      <c r="AX8" s="4">
        <v>0</v>
      </c>
      <c r="AY8" s="4">
        <v>0</v>
      </c>
      <c r="AZ8" s="4">
        <v>3.9151208511114775E-2</v>
      </c>
      <c r="BA8" s="4">
        <v>3.4877279062028393E-2</v>
      </c>
      <c r="BB8" s="4">
        <v>0</v>
      </c>
      <c r="BC8" s="4">
        <v>0</v>
      </c>
      <c r="BD8" s="4">
        <v>0</v>
      </c>
      <c r="BE8" s="4">
        <v>0</v>
      </c>
      <c r="BF8" s="4">
        <v>9.1096489401574152E-2</v>
      </c>
      <c r="BG8" s="4">
        <v>0</v>
      </c>
      <c r="BH8" s="4">
        <v>0</v>
      </c>
    </row>
    <row r="9" spans="1:61" x14ac:dyDescent="0.25">
      <c r="A9" t="s">
        <v>333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12</v>
      </c>
      <c r="G9" s="4" t="s">
        <v>13</v>
      </c>
      <c r="H9" s="4" t="s">
        <v>14</v>
      </c>
      <c r="I9" s="4" t="s">
        <v>15</v>
      </c>
      <c r="J9" s="4" t="s">
        <v>16</v>
      </c>
      <c r="K9" s="4" t="s">
        <v>17</v>
      </c>
      <c r="L9" s="4" t="s">
        <v>18</v>
      </c>
      <c r="M9" s="4" t="s">
        <v>19</v>
      </c>
      <c r="N9" s="4" t="s">
        <v>20</v>
      </c>
      <c r="O9" s="4" t="s">
        <v>21</v>
      </c>
      <c r="P9" s="4" t="s">
        <v>68</v>
      </c>
      <c r="Q9" s="4" t="s">
        <v>126</v>
      </c>
      <c r="R9" s="4" t="s">
        <v>69</v>
      </c>
      <c r="S9" s="4" t="s">
        <v>71</v>
      </c>
      <c r="T9" s="4" t="s">
        <v>129</v>
      </c>
      <c r="U9" s="4" t="s">
        <v>22</v>
      </c>
      <c r="V9" s="4" t="s">
        <v>133</v>
      </c>
      <c r="W9" s="4" t="s">
        <v>23</v>
      </c>
      <c r="X9" s="4" t="s">
        <v>27</v>
      </c>
      <c r="Y9" s="4" t="s">
        <v>24</v>
      </c>
      <c r="Z9" s="4" t="s">
        <v>25</v>
      </c>
      <c r="AA9" s="4" t="s">
        <v>26</v>
      </c>
      <c r="AB9" s="4" t="s">
        <v>27</v>
      </c>
      <c r="AC9" s="4" t="s">
        <v>28</v>
      </c>
      <c r="AD9" s="4" t="s">
        <v>219</v>
      </c>
      <c r="AE9" s="4" t="s">
        <v>220</v>
      </c>
      <c r="AF9" s="4" t="s">
        <v>29</v>
      </c>
      <c r="AG9" s="4" t="s">
        <v>30</v>
      </c>
      <c r="AH9" s="4" t="s">
        <v>31</v>
      </c>
      <c r="AI9" s="4" t="s">
        <v>32</v>
      </c>
      <c r="AJ9" s="4" t="s">
        <v>33</v>
      </c>
      <c r="AK9" s="4" t="s">
        <v>34</v>
      </c>
      <c r="AL9" s="4" t="s">
        <v>35</v>
      </c>
      <c r="AM9" s="4" t="s">
        <v>36</v>
      </c>
      <c r="AN9" s="4" t="s">
        <v>37</v>
      </c>
      <c r="AO9" s="4" t="s">
        <v>38</v>
      </c>
      <c r="AP9" s="4" t="s">
        <v>39</v>
      </c>
      <c r="AQ9" s="4" t="s">
        <v>40</v>
      </c>
      <c r="AR9" s="4" t="s">
        <v>41</v>
      </c>
      <c r="AS9" s="4" t="s">
        <v>42</v>
      </c>
      <c r="AT9" s="4" t="s">
        <v>43</v>
      </c>
      <c r="AU9" s="4" t="s">
        <v>44</v>
      </c>
      <c r="AV9" s="4" t="s">
        <v>45</v>
      </c>
      <c r="AW9" s="4" t="s">
        <v>46</v>
      </c>
      <c r="AX9" s="4" t="s">
        <v>47</v>
      </c>
      <c r="AY9" s="4" t="s">
        <v>234</v>
      </c>
      <c r="AZ9" s="4" t="s">
        <v>235</v>
      </c>
      <c r="BA9" s="4" t="s">
        <v>236</v>
      </c>
      <c r="BB9" s="4" t="s">
        <v>237</v>
      </c>
      <c r="BC9" s="4" t="s">
        <v>238</v>
      </c>
      <c r="BD9" s="4" t="s">
        <v>239</v>
      </c>
      <c r="BE9" s="4" t="s">
        <v>240</v>
      </c>
      <c r="BF9" s="4" t="s">
        <v>241</v>
      </c>
      <c r="BG9" s="4" t="s">
        <v>242</v>
      </c>
      <c r="BH9" s="4" t="s">
        <v>243</v>
      </c>
    </row>
    <row r="10" spans="1:61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</row>
    <row r="11" spans="1:61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</row>
    <row r="12" spans="1:61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</row>
    <row r="13" spans="1:6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</row>
    <row r="14" spans="1:61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</row>
    <row r="15" spans="1:6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</row>
    <row r="16" spans="1:6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</row>
    <row r="17" spans="1:61" x14ac:dyDescent="0.25">
      <c r="A17" s="13"/>
      <c r="B17" s="13"/>
      <c r="C17" s="13"/>
      <c r="D17" s="13"/>
      <c r="E17" s="13"/>
      <c r="H17" t="s">
        <v>245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</row>
    <row r="18" spans="1:61" x14ac:dyDescent="0.25">
      <c r="A18" s="13"/>
      <c r="B18" s="13"/>
      <c r="C18" s="13"/>
      <c r="D18" s="13"/>
      <c r="E18" s="13"/>
      <c r="G18" t="s">
        <v>1</v>
      </c>
      <c r="H18" s="4">
        <v>74.67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</row>
    <row r="19" spans="1:61" x14ac:dyDescent="0.25">
      <c r="A19" s="13"/>
      <c r="B19" s="13"/>
      <c r="C19" s="13"/>
      <c r="D19" s="13"/>
      <c r="E19" s="13"/>
      <c r="G19" t="s">
        <v>2</v>
      </c>
      <c r="H19" s="4">
        <v>10.3</v>
      </c>
      <c r="J19" s="13"/>
      <c r="K19" s="13"/>
      <c r="L19" s="13"/>
      <c r="M19" s="13"/>
      <c r="N19" s="15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</row>
    <row r="20" spans="1:61" x14ac:dyDescent="0.25">
      <c r="A20" s="13"/>
      <c r="B20" s="13"/>
      <c r="C20" s="13"/>
      <c r="D20" s="13"/>
      <c r="E20" s="13"/>
      <c r="G20" t="s">
        <v>3</v>
      </c>
      <c r="H20" s="4">
        <v>11.3</v>
      </c>
      <c r="J20" s="13"/>
      <c r="K20" s="13"/>
      <c r="L20" s="13"/>
      <c r="M20" s="13"/>
      <c r="N20" s="15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</row>
    <row r="21" spans="1:61" x14ac:dyDescent="0.25">
      <c r="A21" s="13"/>
      <c r="B21" s="13"/>
      <c r="C21" s="13"/>
      <c r="D21" s="13"/>
      <c r="E21" s="13"/>
      <c r="G21" t="s">
        <v>4</v>
      </c>
      <c r="H21" s="4">
        <v>2.76</v>
      </c>
      <c r="J21" s="13"/>
      <c r="K21" s="13"/>
      <c r="L21" s="13"/>
      <c r="M21" s="13"/>
      <c r="N21" s="15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</row>
    <row r="22" spans="1:61" x14ac:dyDescent="0.25">
      <c r="A22" s="13"/>
      <c r="B22" s="13"/>
      <c r="C22" s="13"/>
      <c r="D22" s="13"/>
      <c r="E22" s="13"/>
      <c r="G22" t="s">
        <v>324</v>
      </c>
      <c r="J22" s="13"/>
      <c r="K22" s="13"/>
      <c r="L22" s="13"/>
      <c r="M22" s="13"/>
      <c r="N22" s="15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</row>
    <row r="23" spans="1:61" x14ac:dyDescent="0.25">
      <c r="A23" s="13"/>
      <c r="B23" s="13"/>
      <c r="C23" s="13"/>
      <c r="D23" s="13"/>
      <c r="E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</row>
    <row r="24" spans="1:61" x14ac:dyDescent="0.25">
      <c r="A24" s="13"/>
      <c r="B24" s="13"/>
      <c r="C24" s="13"/>
      <c r="D24" s="13"/>
      <c r="E24" s="13"/>
      <c r="F24" t="s">
        <v>325</v>
      </c>
      <c r="G24" s="4">
        <v>90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</row>
    <row r="25" spans="1:61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</row>
    <row r="26" spans="1:61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</row>
    <row r="27" spans="1:61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</row>
    <row r="28" spans="1:61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</row>
    <row r="29" spans="1:61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</row>
    <row r="30" spans="1:61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</row>
    <row r="31" spans="1:61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</row>
    <row r="32" spans="1:61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</row>
    <row r="33" spans="1:61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</row>
    <row r="34" spans="1:61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</row>
    <row r="35" spans="1:61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</row>
    <row r="36" spans="1:61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</row>
    <row r="37" spans="1:61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</row>
    <row r="38" spans="1:61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</row>
    <row r="39" spans="1:61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</row>
    <row r="40" spans="1:61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</row>
    <row r="41" spans="1:61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</row>
    <row r="42" spans="1:61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</row>
    <row r="43" spans="1:61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</row>
    <row r="44" spans="1:61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</row>
    <row r="45" spans="1:61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</row>
    <row r="46" spans="1:61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</row>
    <row r="47" spans="1:61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</row>
    <row r="48" spans="1:61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</row>
    <row r="49" spans="1:61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</row>
    <row r="50" spans="1:61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</row>
    <row r="51" spans="1:61" ht="15" customHeight="1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</row>
    <row r="52" spans="1:61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</row>
    <row r="53" spans="1:61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</row>
    <row r="56" spans="1:61" ht="15" customHeight="1" x14ac:dyDescent="0.25"/>
    <row r="60" spans="1:61" ht="15" customHeight="1" x14ac:dyDescent="0.25"/>
    <row r="62" spans="1:61" ht="15" customHeight="1" x14ac:dyDescent="0.25"/>
    <row r="68" ht="15" customHeight="1" x14ac:dyDescent="0.25"/>
  </sheetData>
  <sortState xmlns:xlrd2="http://schemas.microsoft.com/office/spreadsheetml/2017/richdata2" ref="A2:F44">
    <sortCondition ref="B2:B44"/>
  </sortState>
  <pageMargins left="0.7" right="0.7" top="0.75" bottom="0.75" header="0.3" footer="0.3"/>
  <pageSetup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582EC-1026-421D-9F39-2BC9BF96825C}">
  <dimension ref="A1:FJ748"/>
  <sheetViews>
    <sheetView zoomScaleNormal="100" workbookViewId="0">
      <selection activeCell="J18" sqref="J18"/>
    </sheetView>
  </sheetViews>
  <sheetFormatPr defaultRowHeight="15" x14ac:dyDescent="0.25"/>
  <cols>
    <col min="1" max="1" width="17" bestFit="1" customWidth="1"/>
    <col min="2" max="2" width="53.85546875" customWidth="1"/>
    <col min="3" max="3" width="20.5703125" customWidth="1"/>
    <col min="4" max="4" width="20.140625" customWidth="1"/>
    <col min="5" max="5" width="53.85546875" customWidth="1"/>
    <col min="6" max="6" width="25.85546875" customWidth="1"/>
    <col min="7" max="7" width="34" customWidth="1"/>
    <col min="8" max="8" width="62.5703125" customWidth="1"/>
    <col min="9" max="9" width="17" customWidth="1"/>
    <col min="10" max="10" width="24" customWidth="1"/>
    <col min="11" max="11" width="14.7109375" customWidth="1"/>
    <col min="12" max="12" width="15.7109375" customWidth="1"/>
    <col min="13" max="13" width="16.42578125" customWidth="1"/>
    <col min="14" max="14" width="17.42578125" customWidth="1"/>
    <col min="15" max="15" width="47" customWidth="1"/>
    <col min="16" max="16" width="15.7109375" customWidth="1"/>
    <col min="17" max="17" width="17.7109375" customWidth="1"/>
    <col min="18" max="18" width="34.28515625" customWidth="1"/>
    <col min="19" max="19" width="14.7109375" customWidth="1"/>
    <col min="20" max="20" width="15.42578125" customWidth="1"/>
    <col min="21" max="21" width="20.42578125" customWidth="1"/>
    <col min="22" max="22" width="16.28515625" customWidth="1"/>
    <col min="23" max="23" width="17" customWidth="1"/>
    <col min="24" max="24" width="22.85546875" customWidth="1"/>
    <col min="25" max="25" width="14.7109375" customWidth="1"/>
    <col min="26" max="26" width="36.85546875" customWidth="1"/>
    <col min="27" max="27" width="15.7109375" customWidth="1"/>
    <col min="28" max="28" width="24.5703125" customWidth="1"/>
    <col min="29" max="29" width="24.28515625" customWidth="1"/>
    <col min="30" max="30" width="20.7109375" customWidth="1"/>
    <col min="31" max="31" width="35.140625" customWidth="1"/>
    <col min="32" max="32" width="24.42578125" customWidth="1"/>
    <col min="33" max="33" width="27.140625" customWidth="1"/>
    <col min="34" max="34" width="23" customWidth="1"/>
    <col min="35" max="35" width="23.28515625" customWidth="1"/>
    <col min="36" max="36" width="13.7109375" customWidth="1"/>
    <col min="37" max="37" width="25.28515625" customWidth="1"/>
    <col min="38" max="38" width="16.7109375" customWidth="1"/>
    <col min="39" max="39" width="16.140625" customWidth="1"/>
    <col min="40" max="40" width="14.7109375" customWidth="1"/>
    <col min="41" max="41" width="13.7109375" customWidth="1"/>
    <col min="42" max="42" width="34" customWidth="1"/>
    <col min="43" max="43" width="27.28515625" customWidth="1"/>
    <col min="44" max="44" width="28.28515625" customWidth="1"/>
    <col min="45" max="45" width="30.140625" customWidth="1"/>
    <col min="46" max="46" width="31.42578125" customWidth="1"/>
    <col min="47" max="47" width="20.85546875" customWidth="1"/>
    <col min="48" max="48" width="27.85546875" customWidth="1"/>
    <col min="49" max="49" width="16.140625" customWidth="1"/>
    <col min="50" max="50" width="13.7109375" customWidth="1"/>
    <col min="51" max="51" width="19.140625" customWidth="1"/>
    <col min="52" max="52" width="18.28515625" customWidth="1"/>
    <col min="53" max="53" width="30.28515625" customWidth="1"/>
    <col min="54" max="54" width="31.28515625" customWidth="1"/>
    <col min="55" max="55" width="22.42578125" customWidth="1"/>
    <col min="56" max="56" width="19.85546875" customWidth="1"/>
    <col min="57" max="57" width="21" customWidth="1"/>
    <col min="58" max="58" width="31.28515625" customWidth="1"/>
    <col min="59" max="59" width="30.42578125" customWidth="1"/>
    <col min="60" max="60" width="30.28515625" customWidth="1"/>
    <col min="61" max="61" width="18.28515625" customWidth="1"/>
    <col min="62" max="62" width="22.42578125" customWidth="1"/>
    <col min="63" max="63" width="43.7109375" customWidth="1"/>
    <col min="64" max="64" width="36.7109375" customWidth="1"/>
    <col min="65" max="65" width="28.5703125" customWidth="1"/>
    <col min="66" max="66" width="16.42578125" customWidth="1"/>
    <col min="67" max="67" width="13.7109375" customWidth="1"/>
    <col min="68" max="68" width="15.7109375" customWidth="1"/>
    <col min="69" max="69" width="25" customWidth="1"/>
    <col min="70" max="70" width="39" customWidth="1"/>
    <col min="71" max="71" width="15.5703125" customWidth="1"/>
    <col min="72" max="72" width="17.5703125" customWidth="1"/>
    <col min="73" max="73" width="12.7109375" customWidth="1"/>
    <col min="74" max="74" width="23.7109375" customWidth="1"/>
    <col min="75" max="76" width="14.7109375" customWidth="1"/>
    <col min="77" max="77" width="15.5703125" customWidth="1"/>
    <col min="78" max="78" width="12.7109375" customWidth="1"/>
    <col min="79" max="79" width="27.5703125" customWidth="1"/>
    <col min="80" max="80" width="32.28515625" customWidth="1"/>
    <col min="81" max="81" width="15.5703125" customWidth="1"/>
    <col min="82" max="82" width="25.28515625" customWidth="1"/>
    <col min="83" max="83" width="24.5703125" customWidth="1"/>
    <col min="84" max="84" width="17.85546875" customWidth="1"/>
    <col min="85" max="85" width="15.5703125" customWidth="1"/>
    <col min="86" max="86" width="12.7109375" customWidth="1"/>
    <col min="87" max="87" width="31.140625" customWidth="1"/>
    <col min="88" max="88" width="21.42578125" customWidth="1"/>
    <col min="89" max="89" width="13.7109375" customWidth="1"/>
    <col min="90" max="90" width="15.5703125" customWidth="1"/>
    <col min="91" max="91" width="36.28515625" customWidth="1"/>
    <col min="92" max="92" width="16" customWidth="1"/>
    <col min="93" max="93" width="34.5703125" customWidth="1"/>
    <col min="94" max="94" width="14.7109375" customWidth="1"/>
    <col min="95" max="95" width="15.5703125" customWidth="1"/>
    <col min="96" max="96" width="21.42578125" customWidth="1"/>
    <col min="97" max="97" width="41.85546875" customWidth="1"/>
    <col min="98" max="98" width="39.85546875" customWidth="1"/>
    <col min="99" max="99" width="19.5703125" customWidth="1"/>
    <col min="100" max="100" width="12.7109375" customWidth="1"/>
    <col min="101" max="101" width="15.5703125" customWidth="1"/>
    <col min="102" max="102" width="17.7109375" customWidth="1"/>
    <col min="103" max="103" width="41" customWidth="1"/>
    <col min="104" max="104" width="12.7109375" customWidth="1"/>
    <col min="105" max="105" width="17.85546875" customWidth="1"/>
    <col min="106" max="106" width="51.5703125" customWidth="1"/>
    <col min="107" max="107" width="15.140625" customWidth="1"/>
    <col min="108" max="108" width="13.28515625" customWidth="1"/>
    <col min="109" max="109" width="20.85546875" customWidth="1"/>
    <col min="110" max="111" width="15.5703125" customWidth="1"/>
    <col min="112" max="112" width="14.7109375" customWidth="1"/>
    <col min="113" max="113" width="12.7109375" customWidth="1"/>
    <col min="114" max="114" width="15.5703125" customWidth="1"/>
    <col min="115" max="115" width="14.140625" customWidth="1"/>
    <col min="116" max="116" width="12.7109375" customWidth="1"/>
    <col min="117" max="117" width="18.42578125" customWidth="1"/>
    <col min="118" max="118" width="15.7109375" customWidth="1"/>
    <col min="119" max="119" width="11.7109375" customWidth="1"/>
    <col min="120" max="120" width="34.5703125" customWidth="1"/>
    <col min="121" max="121" width="28" customWidth="1"/>
    <col min="122" max="122" width="22.42578125" customWidth="1"/>
    <col min="123" max="123" width="11.7109375" customWidth="1"/>
    <col min="124" max="124" width="22.7109375" customWidth="1"/>
    <col min="125" max="125" width="12.7109375" customWidth="1"/>
    <col min="126" max="126" width="13.5703125" customWidth="1"/>
    <col min="127" max="127" width="16.7109375" customWidth="1"/>
    <col min="128" max="128" width="16.42578125" customWidth="1"/>
    <col min="129" max="131" width="12.7109375" customWidth="1"/>
    <col min="132" max="132" width="14.7109375" customWidth="1"/>
    <col min="133" max="134" width="12.7109375" customWidth="1"/>
    <col min="135" max="135" width="16.140625" customWidth="1"/>
    <col min="136" max="136" width="18.5703125" customWidth="1"/>
    <col min="137" max="137" width="12.7109375" customWidth="1"/>
    <col min="138" max="138" width="14.28515625" customWidth="1"/>
    <col min="139" max="139" width="13.7109375" customWidth="1"/>
    <col min="140" max="140" width="23.140625" customWidth="1"/>
    <col min="141" max="141" width="13.7109375" customWidth="1"/>
    <col min="142" max="142" width="19.5703125" customWidth="1"/>
    <col min="143" max="143" width="26.42578125" customWidth="1"/>
    <col min="144" max="144" width="18.7109375" customWidth="1"/>
    <col min="145" max="145" width="12.7109375" customWidth="1"/>
    <col min="146" max="146" width="15.7109375" customWidth="1"/>
    <col min="147" max="147" width="14.42578125" customWidth="1"/>
    <col min="148" max="148" width="19.5703125" customWidth="1"/>
    <col min="149" max="149" width="47.42578125" customWidth="1"/>
    <col min="150" max="150" width="38.42578125" customWidth="1"/>
    <col min="151" max="151" width="62.5703125" customWidth="1"/>
    <col min="152" max="152" width="27.28515625" customWidth="1"/>
    <col min="153" max="153" width="12.7109375" customWidth="1"/>
    <col min="154" max="154" width="13.7109375" customWidth="1"/>
    <col min="155" max="155" width="18.85546875" customWidth="1"/>
    <col min="156" max="156" width="23.85546875" customWidth="1"/>
    <col min="157" max="157" width="13.7109375" customWidth="1"/>
    <col min="158" max="158" width="28.5703125" customWidth="1"/>
    <col min="159" max="159" width="17.28515625" customWidth="1"/>
    <col min="160" max="160" width="13.7109375" customWidth="1"/>
    <col min="161" max="161" width="22.42578125" customWidth="1"/>
    <col min="162" max="162" width="18.28515625" customWidth="1"/>
    <col min="163" max="163" width="20.42578125" customWidth="1"/>
    <col min="164" max="164" width="22.140625" customWidth="1"/>
  </cols>
  <sheetData>
    <row r="1" spans="1:164" ht="45" x14ac:dyDescent="0.25">
      <c r="A1" t="s">
        <v>331</v>
      </c>
      <c r="B1" t="s">
        <v>246</v>
      </c>
      <c r="C1" t="s">
        <v>247</v>
      </c>
      <c r="D1" t="s">
        <v>248</v>
      </c>
      <c r="E1" t="s">
        <v>86</v>
      </c>
      <c r="F1" t="s">
        <v>249</v>
      </c>
      <c r="G1" t="s">
        <v>250</v>
      </c>
      <c r="H1" t="s">
        <v>251</v>
      </c>
      <c r="I1" t="s">
        <v>87</v>
      </c>
      <c r="J1" t="s">
        <v>48</v>
      </c>
      <c r="K1" t="s">
        <v>252</v>
      </c>
      <c r="L1" t="s">
        <v>145</v>
      </c>
      <c r="M1" t="s">
        <v>49</v>
      </c>
      <c r="N1" t="s">
        <v>253</v>
      </c>
      <c r="O1" t="s">
        <v>254</v>
      </c>
      <c r="P1" t="s">
        <v>183</v>
      </c>
      <c r="Q1" t="s">
        <v>255</v>
      </c>
      <c r="R1" t="s">
        <v>184</v>
      </c>
      <c r="S1" t="s">
        <v>256</v>
      </c>
      <c r="T1" t="s">
        <v>185</v>
      </c>
      <c r="U1" t="s">
        <v>146</v>
      </c>
      <c r="V1" t="s">
        <v>257</v>
      </c>
      <c r="W1" t="s">
        <v>88</v>
      </c>
      <c r="X1" t="s">
        <v>147</v>
      </c>
      <c r="Y1" t="s">
        <v>186</v>
      </c>
      <c r="Z1" t="s">
        <v>148</v>
      </c>
      <c r="AA1" t="s">
        <v>149</v>
      </c>
      <c r="AB1" t="s">
        <v>150</v>
      </c>
      <c r="AC1" t="s">
        <v>151</v>
      </c>
      <c r="AD1" t="s">
        <v>187</v>
      </c>
      <c r="AE1" t="s">
        <v>152</v>
      </c>
      <c r="AF1" t="s">
        <v>153</v>
      </c>
      <c r="AG1" t="s">
        <v>89</v>
      </c>
      <c r="AH1" t="s">
        <v>154</v>
      </c>
      <c r="AI1" t="s">
        <v>90</v>
      </c>
      <c r="AJ1" t="s">
        <v>258</v>
      </c>
      <c r="AK1" t="s">
        <v>155</v>
      </c>
      <c r="AL1" t="s">
        <v>156</v>
      </c>
      <c r="AM1" t="s">
        <v>157</v>
      </c>
      <c r="AN1" t="s">
        <v>259</v>
      </c>
      <c r="AO1" t="s">
        <v>188</v>
      </c>
      <c r="AP1" t="s">
        <v>158</v>
      </c>
      <c r="AQ1" t="s">
        <v>159</v>
      </c>
      <c r="AR1" t="s">
        <v>91</v>
      </c>
      <c r="AS1" t="s">
        <v>160</v>
      </c>
      <c r="AT1" t="s">
        <v>161</v>
      </c>
      <c r="AU1" t="s">
        <v>260</v>
      </c>
      <c r="AV1" t="s">
        <v>92</v>
      </c>
      <c r="AW1" t="s">
        <v>162</v>
      </c>
      <c r="AX1" t="s">
        <v>189</v>
      </c>
      <c r="AY1" t="s">
        <v>93</v>
      </c>
      <c r="AZ1" t="s">
        <v>163</v>
      </c>
      <c r="BA1" t="s">
        <v>94</v>
      </c>
      <c r="BB1" t="s">
        <v>164</v>
      </c>
      <c r="BC1" t="s">
        <v>95</v>
      </c>
      <c r="BD1" t="s">
        <v>165</v>
      </c>
      <c r="BE1" t="s">
        <v>166</v>
      </c>
      <c r="BF1" t="s">
        <v>167</v>
      </c>
      <c r="BG1" t="s">
        <v>96</v>
      </c>
      <c r="BH1" t="s">
        <v>168</v>
      </c>
      <c r="BI1" t="s">
        <v>261</v>
      </c>
      <c r="BJ1" t="s">
        <v>190</v>
      </c>
      <c r="BK1" t="s">
        <v>169</v>
      </c>
      <c r="BL1" t="s">
        <v>170</v>
      </c>
      <c r="BM1" t="s">
        <v>171</v>
      </c>
      <c r="BN1" t="s">
        <v>172</v>
      </c>
      <c r="BO1" t="s">
        <v>191</v>
      </c>
      <c r="BP1" t="s">
        <v>50</v>
      </c>
      <c r="BQ1" t="s">
        <v>262</v>
      </c>
      <c r="BR1" t="s">
        <v>173</v>
      </c>
      <c r="BS1" t="s">
        <v>263</v>
      </c>
      <c r="BT1" t="s">
        <v>192</v>
      </c>
      <c r="BU1" t="s">
        <v>51</v>
      </c>
      <c r="BV1" t="s">
        <v>174</v>
      </c>
      <c r="BW1" t="s">
        <v>193</v>
      </c>
      <c r="BX1" t="s">
        <v>194</v>
      </c>
      <c r="BY1" t="s">
        <v>195</v>
      </c>
      <c r="BZ1" t="s">
        <v>264</v>
      </c>
      <c r="CA1" t="s">
        <v>196</v>
      </c>
      <c r="CB1" t="s">
        <v>175</v>
      </c>
      <c r="CC1" t="s">
        <v>265</v>
      </c>
      <c r="CD1" t="s">
        <v>197</v>
      </c>
      <c r="CE1" t="s">
        <v>97</v>
      </c>
      <c r="CF1" t="s">
        <v>266</v>
      </c>
      <c r="CG1" t="s">
        <v>267</v>
      </c>
      <c r="CH1" t="s">
        <v>198</v>
      </c>
      <c r="CI1" t="s">
        <v>98</v>
      </c>
      <c r="CJ1" t="s">
        <v>99</v>
      </c>
      <c r="CK1" t="s">
        <v>100</v>
      </c>
      <c r="CL1" t="s">
        <v>199</v>
      </c>
      <c r="CM1" t="s">
        <v>200</v>
      </c>
      <c r="CN1" t="s">
        <v>101</v>
      </c>
      <c r="CO1" t="s">
        <v>176</v>
      </c>
      <c r="CP1" t="s">
        <v>201</v>
      </c>
      <c r="CQ1" t="s">
        <v>268</v>
      </c>
      <c r="CR1" t="s">
        <v>269</v>
      </c>
      <c r="CS1" t="s">
        <v>177</v>
      </c>
      <c r="CT1" t="s">
        <v>178</v>
      </c>
      <c r="CU1" t="s">
        <v>102</v>
      </c>
      <c r="CV1" t="s">
        <v>103</v>
      </c>
      <c r="CW1" t="s">
        <v>104</v>
      </c>
      <c r="CX1" t="s">
        <v>52</v>
      </c>
      <c r="CY1" t="s">
        <v>179</v>
      </c>
      <c r="CZ1" t="s">
        <v>202</v>
      </c>
      <c r="DA1" t="s">
        <v>105</v>
      </c>
      <c r="DB1" t="s">
        <v>180</v>
      </c>
      <c r="DC1" t="s">
        <v>106</v>
      </c>
      <c r="DD1" t="s">
        <v>203</v>
      </c>
      <c r="DE1" t="s">
        <v>107</v>
      </c>
      <c r="DF1" t="s">
        <v>108</v>
      </c>
      <c r="DG1" t="s">
        <v>109</v>
      </c>
      <c r="DH1" t="s">
        <v>270</v>
      </c>
      <c r="DI1" t="s">
        <v>271</v>
      </c>
      <c r="DJ1" t="s">
        <v>204</v>
      </c>
      <c r="DK1" t="s">
        <v>205</v>
      </c>
      <c r="DL1" t="s">
        <v>272</v>
      </c>
      <c r="DM1" t="s">
        <v>273</v>
      </c>
      <c r="DN1" t="s">
        <v>206</v>
      </c>
      <c r="DO1" t="s">
        <v>274</v>
      </c>
      <c r="DP1" t="s">
        <v>181</v>
      </c>
      <c r="DQ1" t="s">
        <v>110</v>
      </c>
      <c r="DR1" t="s">
        <v>53</v>
      </c>
      <c r="DS1" t="s">
        <v>207</v>
      </c>
      <c r="DT1" t="s">
        <v>275</v>
      </c>
      <c r="DU1" t="s">
        <v>276</v>
      </c>
      <c r="DV1" t="s">
        <v>208</v>
      </c>
      <c r="DW1" t="s">
        <v>111</v>
      </c>
      <c r="DX1" t="s">
        <v>277</v>
      </c>
      <c r="DY1" t="s">
        <v>54</v>
      </c>
      <c r="DZ1" t="s">
        <v>112</v>
      </c>
      <c r="EA1" t="s">
        <v>209</v>
      </c>
      <c r="EB1" t="s">
        <v>210</v>
      </c>
      <c r="EC1" t="s">
        <v>211</v>
      </c>
      <c r="ED1" t="s">
        <v>278</v>
      </c>
      <c r="EE1" t="s">
        <v>279</v>
      </c>
      <c r="EF1" s="1" t="s">
        <v>113</v>
      </c>
      <c r="EG1" t="s">
        <v>280</v>
      </c>
      <c r="EH1" t="s">
        <v>281</v>
      </c>
      <c r="EI1" t="s">
        <v>55</v>
      </c>
      <c r="EJ1" t="s">
        <v>282</v>
      </c>
      <c r="EK1" t="s">
        <v>283</v>
      </c>
      <c r="EL1" t="s">
        <v>284</v>
      </c>
      <c r="EM1" t="s">
        <v>285</v>
      </c>
      <c r="EN1" t="s">
        <v>286</v>
      </c>
      <c r="EO1" t="s">
        <v>56</v>
      </c>
      <c r="EP1" t="s">
        <v>57</v>
      </c>
      <c r="EQ1" t="s">
        <v>287</v>
      </c>
      <c r="ER1" t="s">
        <v>288</v>
      </c>
      <c r="ES1" t="s">
        <v>58</v>
      </c>
      <c r="ET1" t="s">
        <v>59</v>
      </c>
      <c r="EU1" t="s">
        <v>182</v>
      </c>
      <c r="EV1" t="s">
        <v>289</v>
      </c>
      <c r="EW1" t="s">
        <v>60</v>
      </c>
      <c r="EX1" t="s">
        <v>223</v>
      </c>
      <c r="EY1" t="s">
        <v>224</v>
      </c>
      <c r="EZ1" t="s">
        <v>225</v>
      </c>
      <c r="FA1" t="s">
        <v>226</v>
      </c>
      <c r="FB1" t="s">
        <v>227</v>
      </c>
      <c r="FC1" t="s">
        <v>228</v>
      </c>
      <c r="FD1" t="s">
        <v>229</v>
      </c>
      <c r="FE1" t="s">
        <v>230</v>
      </c>
      <c r="FF1" t="s">
        <v>231</v>
      </c>
      <c r="FG1" t="s">
        <v>232</v>
      </c>
      <c r="FH1" t="s">
        <v>233</v>
      </c>
    </row>
    <row r="2" spans="1:164" x14ac:dyDescent="0.25">
      <c r="A2" t="s">
        <v>332</v>
      </c>
      <c r="B2">
        <v>16.600000000000001</v>
      </c>
      <c r="C2">
        <v>53</v>
      </c>
      <c r="D2">
        <v>58</v>
      </c>
      <c r="E2">
        <v>71.8</v>
      </c>
      <c r="F2">
        <v>80</v>
      </c>
      <c r="G2">
        <v>81.5</v>
      </c>
      <c r="H2">
        <v>82.5</v>
      </c>
      <c r="I2">
        <v>88</v>
      </c>
      <c r="J2">
        <v>97</v>
      </c>
      <c r="K2">
        <v>100.8</v>
      </c>
      <c r="L2">
        <v>111</v>
      </c>
      <c r="M2">
        <v>118</v>
      </c>
      <c r="N2">
        <v>122</v>
      </c>
      <c r="O2">
        <v>129</v>
      </c>
      <c r="P2">
        <v>131.1</v>
      </c>
      <c r="Q2">
        <v>135</v>
      </c>
      <c r="R2">
        <v>135.80000000000001</v>
      </c>
      <c r="S2">
        <v>136</v>
      </c>
      <c r="T2">
        <v>136</v>
      </c>
      <c r="U2">
        <v>140</v>
      </c>
      <c r="V2">
        <v>141.15</v>
      </c>
      <c r="W2">
        <v>142</v>
      </c>
      <c r="X2">
        <v>143</v>
      </c>
      <c r="Y2">
        <v>145</v>
      </c>
      <c r="Z2">
        <v>145</v>
      </c>
      <c r="AA2">
        <v>146</v>
      </c>
      <c r="AB2">
        <v>152</v>
      </c>
      <c r="AC2">
        <v>153</v>
      </c>
      <c r="AD2">
        <v>154</v>
      </c>
      <c r="AE2">
        <v>154</v>
      </c>
      <c r="AF2">
        <v>155</v>
      </c>
      <c r="AG2">
        <v>159.19999999999999</v>
      </c>
      <c r="AH2">
        <v>162</v>
      </c>
      <c r="AI2">
        <v>164.2</v>
      </c>
      <c r="AJ2">
        <v>165</v>
      </c>
      <c r="AK2">
        <v>166</v>
      </c>
      <c r="AL2">
        <v>167</v>
      </c>
      <c r="AM2">
        <v>170</v>
      </c>
      <c r="AN2">
        <v>172</v>
      </c>
      <c r="AO2">
        <v>172</v>
      </c>
      <c r="AP2">
        <v>175</v>
      </c>
      <c r="AQ2">
        <v>176</v>
      </c>
      <c r="AR2">
        <v>178.2</v>
      </c>
      <c r="AS2">
        <v>179</v>
      </c>
      <c r="AT2">
        <v>180</v>
      </c>
      <c r="AU2">
        <v>181.7</v>
      </c>
      <c r="AV2">
        <v>185</v>
      </c>
      <c r="AW2">
        <v>191</v>
      </c>
      <c r="AX2">
        <v>191.00399999999999</v>
      </c>
      <c r="AY2">
        <v>197</v>
      </c>
      <c r="AZ2">
        <v>199</v>
      </c>
      <c r="BA2">
        <v>200</v>
      </c>
      <c r="BB2">
        <v>200</v>
      </c>
      <c r="BC2">
        <v>201.8</v>
      </c>
      <c r="BD2">
        <v>204</v>
      </c>
      <c r="BE2">
        <v>205</v>
      </c>
      <c r="BF2">
        <v>205</v>
      </c>
      <c r="BG2">
        <v>205.6</v>
      </c>
      <c r="BH2">
        <v>210</v>
      </c>
      <c r="BI2">
        <v>212</v>
      </c>
      <c r="BJ2">
        <v>212.9</v>
      </c>
      <c r="BK2">
        <v>213.2</v>
      </c>
      <c r="BL2">
        <v>220</v>
      </c>
      <c r="BM2">
        <v>228</v>
      </c>
      <c r="BN2">
        <v>230</v>
      </c>
      <c r="BO2">
        <v>232.96</v>
      </c>
      <c r="BP2">
        <v>233</v>
      </c>
      <c r="BQ2">
        <v>234</v>
      </c>
      <c r="BR2">
        <v>235</v>
      </c>
      <c r="BS2">
        <v>235.1</v>
      </c>
      <c r="BT2">
        <v>238</v>
      </c>
      <c r="BU2">
        <v>244</v>
      </c>
      <c r="BV2">
        <v>245</v>
      </c>
      <c r="BW2">
        <v>245.5</v>
      </c>
      <c r="BX2">
        <v>248</v>
      </c>
      <c r="BY2">
        <v>252</v>
      </c>
      <c r="BZ2">
        <v>253.5</v>
      </c>
      <c r="CA2">
        <v>254</v>
      </c>
      <c r="CB2">
        <v>255</v>
      </c>
      <c r="CC2">
        <v>256</v>
      </c>
      <c r="CD2">
        <v>257.8</v>
      </c>
      <c r="CE2">
        <v>262</v>
      </c>
      <c r="CF2">
        <v>263.60000000000002</v>
      </c>
      <c r="CG2">
        <v>263.8</v>
      </c>
      <c r="CH2">
        <v>264.10000000000002</v>
      </c>
      <c r="CI2">
        <v>265</v>
      </c>
      <c r="CJ2">
        <v>267</v>
      </c>
      <c r="CK2">
        <v>270</v>
      </c>
      <c r="CL2">
        <v>270</v>
      </c>
      <c r="CM2">
        <v>279</v>
      </c>
      <c r="CN2">
        <v>279.2</v>
      </c>
      <c r="CO2">
        <v>285</v>
      </c>
      <c r="CP2">
        <v>286.89999999999998</v>
      </c>
      <c r="CQ2">
        <v>290</v>
      </c>
      <c r="CR2">
        <v>293</v>
      </c>
      <c r="CS2">
        <v>295</v>
      </c>
      <c r="CT2">
        <v>297</v>
      </c>
      <c r="CU2">
        <v>300</v>
      </c>
      <c r="CV2">
        <v>301.41000000000003</v>
      </c>
      <c r="CW2">
        <v>302</v>
      </c>
      <c r="CX2">
        <v>304.74</v>
      </c>
      <c r="CY2">
        <v>305</v>
      </c>
      <c r="CZ2">
        <v>317</v>
      </c>
      <c r="DA2">
        <v>327</v>
      </c>
      <c r="DB2">
        <v>330</v>
      </c>
      <c r="DC2">
        <v>333.05</v>
      </c>
      <c r="DD2">
        <v>333.8</v>
      </c>
      <c r="DE2">
        <v>334.9</v>
      </c>
      <c r="DF2">
        <v>335.1</v>
      </c>
      <c r="DG2">
        <v>343</v>
      </c>
      <c r="DH2">
        <v>344</v>
      </c>
      <c r="DI2">
        <v>351</v>
      </c>
      <c r="DJ2">
        <v>354.85</v>
      </c>
      <c r="DK2">
        <v>359.35199999999998</v>
      </c>
      <c r="DL2">
        <v>359.85</v>
      </c>
      <c r="DM2">
        <v>360</v>
      </c>
      <c r="DN2">
        <v>361</v>
      </c>
      <c r="DO2">
        <v>373.68099999999998</v>
      </c>
      <c r="DP2">
        <v>375</v>
      </c>
      <c r="DQ2">
        <v>377.5</v>
      </c>
      <c r="DR2">
        <v>383.91699999999997</v>
      </c>
      <c r="DS2">
        <v>385.2</v>
      </c>
      <c r="DT2">
        <v>390</v>
      </c>
      <c r="DU2">
        <v>392.4</v>
      </c>
      <c r="DV2">
        <v>397</v>
      </c>
      <c r="DW2">
        <v>400</v>
      </c>
      <c r="DX2">
        <v>401</v>
      </c>
      <c r="DY2">
        <v>403.21</v>
      </c>
      <c r="DZ2">
        <v>405</v>
      </c>
      <c r="EA2">
        <v>415.5</v>
      </c>
      <c r="EB2">
        <v>419.29899999999998</v>
      </c>
      <c r="EC2">
        <v>425.85</v>
      </c>
      <c r="ED2">
        <v>430</v>
      </c>
      <c r="EE2">
        <v>440</v>
      </c>
      <c r="EF2">
        <v>450</v>
      </c>
      <c r="EG2">
        <v>450</v>
      </c>
      <c r="EH2">
        <v>453</v>
      </c>
      <c r="EI2">
        <v>466</v>
      </c>
      <c r="EJ2">
        <v>470</v>
      </c>
      <c r="EK2">
        <v>475</v>
      </c>
      <c r="EL2">
        <v>478</v>
      </c>
      <c r="EM2">
        <v>487</v>
      </c>
      <c r="EN2">
        <v>490</v>
      </c>
      <c r="EO2">
        <v>495</v>
      </c>
      <c r="EP2">
        <v>497</v>
      </c>
      <c r="EQ2">
        <v>501</v>
      </c>
      <c r="ER2">
        <v>501</v>
      </c>
      <c r="ES2">
        <v>509.26</v>
      </c>
      <c r="ET2">
        <v>518.34699999999998</v>
      </c>
      <c r="EU2">
        <v>520</v>
      </c>
      <c r="EV2">
        <v>520</v>
      </c>
      <c r="EW2">
        <v>522</v>
      </c>
      <c r="EX2">
        <v>525</v>
      </c>
      <c r="EY2">
        <v>530</v>
      </c>
      <c r="EZ2">
        <v>560</v>
      </c>
      <c r="FA2">
        <v>575</v>
      </c>
      <c r="FB2">
        <v>608</v>
      </c>
      <c r="FC2">
        <v>627</v>
      </c>
      <c r="FD2">
        <v>640</v>
      </c>
      <c r="FE2">
        <v>648</v>
      </c>
      <c r="FF2">
        <v>659</v>
      </c>
      <c r="FG2">
        <v>660</v>
      </c>
      <c r="FH2">
        <v>756</v>
      </c>
    </row>
    <row r="3" spans="1:164" x14ac:dyDescent="0.25">
      <c r="A3" t="s">
        <v>324</v>
      </c>
      <c r="B3">
        <v>0.68899999999999995</v>
      </c>
      <c r="C3">
        <v>0.83899999999999997</v>
      </c>
      <c r="D3">
        <v>0.66</v>
      </c>
      <c r="E3">
        <v>0.749</v>
      </c>
      <c r="F3">
        <v>0.97</v>
      </c>
      <c r="G3">
        <v>0.90200000000000002</v>
      </c>
      <c r="H3">
        <v>0.78600000000000003</v>
      </c>
      <c r="I3">
        <v>0.86</v>
      </c>
      <c r="J3">
        <v>0.86599999999999999</v>
      </c>
      <c r="K3">
        <v>1.22</v>
      </c>
      <c r="L3">
        <v>0.86699999999999999</v>
      </c>
      <c r="M3">
        <v>1.05</v>
      </c>
      <c r="N3">
        <v>1.21</v>
      </c>
      <c r="O3">
        <v>0.96699999999999997</v>
      </c>
      <c r="P3">
        <v>1</v>
      </c>
      <c r="Q3">
        <v>1.32</v>
      </c>
      <c r="R3">
        <v>0.8</v>
      </c>
      <c r="S3">
        <v>0.86699999999999999</v>
      </c>
      <c r="T3">
        <v>1.0269999999999999</v>
      </c>
      <c r="U3">
        <v>0.9</v>
      </c>
      <c r="V3">
        <v>0.99</v>
      </c>
      <c r="W3">
        <v>0.92</v>
      </c>
      <c r="X3">
        <v>0.98199999999999998</v>
      </c>
      <c r="Y3">
        <v>0.9</v>
      </c>
      <c r="Z3">
        <v>1.1000000000000001</v>
      </c>
      <c r="AA3">
        <v>1.1100000000000001</v>
      </c>
      <c r="AB3">
        <v>0.86</v>
      </c>
      <c r="AC3">
        <v>0.94</v>
      </c>
      <c r="AD3">
        <v>0.99</v>
      </c>
      <c r="AE3">
        <v>1.03</v>
      </c>
      <c r="AF3">
        <v>0.8</v>
      </c>
      <c r="AG3">
        <v>0.86199999999999999</v>
      </c>
      <c r="AH3">
        <v>1.1599999999999999</v>
      </c>
      <c r="AI3">
        <v>0.7</v>
      </c>
      <c r="AJ3">
        <v>1.25</v>
      </c>
      <c r="AK3">
        <v>1.1000000000000001</v>
      </c>
      <c r="AL3">
        <v>1.117</v>
      </c>
      <c r="AM3">
        <v>1.1299999999999999</v>
      </c>
      <c r="AN3">
        <v>0.9</v>
      </c>
      <c r="AO3">
        <v>0.73</v>
      </c>
      <c r="AP3">
        <v>1</v>
      </c>
      <c r="AQ3">
        <v>1</v>
      </c>
      <c r="AR3">
        <v>0.7</v>
      </c>
      <c r="AS3">
        <v>1.1000000000000001</v>
      </c>
      <c r="AT3">
        <v>1.1000000000000001</v>
      </c>
      <c r="AU3">
        <v>1.07</v>
      </c>
      <c r="AV3">
        <v>0.98</v>
      </c>
      <c r="AW3">
        <v>0.97099999999999997</v>
      </c>
      <c r="AX3">
        <v>1.05</v>
      </c>
      <c r="AY3">
        <v>0.91300000000000003</v>
      </c>
      <c r="AZ3">
        <v>0.96799999999999997</v>
      </c>
      <c r="BA3">
        <v>0.96199999999999997</v>
      </c>
      <c r="BB3">
        <v>1.06</v>
      </c>
      <c r="BC3">
        <v>1.0347</v>
      </c>
      <c r="BD3">
        <v>0.8</v>
      </c>
      <c r="BE3">
        <v>1.1100000000000001</v>
      </c>
      <c r="BF3">
        <v>1</v>
      </c>
      <c r="BG3">
        <v>0.9</v>
      </c>
      <c r="BH3">
        <v>0.9</v>
      </c>
      <c r="BI3">
        <v>1.1000000000000001</v>
      </c>
      <c r="BJ3">
        <v>1.42</v>
      </c>
      <c r="BK3">
        <v>1</v>
      </c>
      <c r="BL3">
        <v>1.095</v>
      </c>
      <c r="BM3">
        <v>1</v>
      </c>
      <c r="BN3">
        <v>1.06</v>
      </c>
      <c r="BO3">
        <v>1.56</v>
      </c>
      <c r="BP3">
        <v>1.016</v>
      </c>
      <c r="BQ3">
        <v>1.2190000000000001</v>
      </c>
      <c r="BR3">
        <v>1.1000000000000001</v>
      </c>
      <c r="BS3">
        <v>1.0640000000000001</v>
      </c>
      <c r="BT3">
        <v>0.9</v>
      </c>
      <c r="BU3">
        <v>0.95</v>
      </c>
      <c r="BV3">
        <v>1.1000000000000001</v>
      </c>
      <c r="BW3">
        <v>1.3440000000000001</v>
      </c>
      <c r="BX3">
        <v>1.22</v>
      </c>
      <c r="BY3">
        <v>0.76500000000000001</v>
      </c>
      <c r="BZ3">
        <v>1.17</v>
      </c>
      <c r="CA3">
        <v>1.1000000000000001</v>
      </c>
      <c r="CB3">
        <v>1.0640000000000001</v>
      </c>
      <c r="CC3">
        <v>1.073</v>
      </c>
      <c r="CD3">
        <v>1.1000000000000001</v>
      </c>
      <c r="CE3">
        <v>1</v>
      </c>
      <c r="CF3">
        <v>1</v>
      </c>
      <c r="CG3">
        <v>0.83099999999999996</v>
      </c>
      <c r="CH3">
        <v>1.7</v>
      </c>
      <c r="CI3">
        <v>0.89</v>
      </c>
      <c r="CJ3">
        <v>1.1000000000000001</v>
      </c>
      <c r="CK3">
        <v>1.01</v>
      </c>
      <c r="CL3">
        <v>0.76900000000000002</v>
      </c>
      <c r="CM3">
        <v>1</v>
      </c>
      <c r="CN3">
        <v>0.8</v>
      </c>
      <c r="CO3">
        <v>1.06</v>
      </c>
      <c r="CP3">
        <v>0.77</v>
      </c>
      <c r="CQ3">
        <v>1.26</v>
      </c>
      <c r="CR3">
        <v>0.85599999999999998</v>
      </c>
      <c r="CS3">
        <v>1</v>
      </c>
      <c r="CT3">
        <v>1.2</v>
      </c>
      <c r="CU3">
        <v>0.9</v>
      </c>
      <c r="CV3">
        <v>0.79100000000000004</v>
      </c>
      <c r="CW3">
        <v>0.77</v>
      </c>
      <c r="CX3">
        <v>0.9</v>
      </c>
      <c r="CY3">
        <v>1.1000000000000001</v>
      </c>
      <c r="CZ3">
        <v>0.78</v>
      </c>
      <c r="DA3">
        <v>0.9</v>
      </c>
      <c r="DB3">
        <v>1.1000000000000001</v>
      </c>
      <c r="DC3">
        <v>0.83</v>
      </c>
      <c r="DD3">
        <v>1.46</v>
      </c>
      <c r="DE3">
        <v>1</v>
      </c>
      <c r="DF3">
        <v>0.9</v>
      </c>
      <c r="DG3">
        <v>0.78</v>
      </c>
      <c r="DH3">
        <v>0.81100000000000005</v>
      </c>
      <c r="DI3">
        <v>0.85299999999999998</v>
      </c>
      <c r="DJ3">
        <v>1.34</v>
      </c>
      <c r="DK3">
        <v>0.89400000000000002</v>
      </c>
      <c r="DL3">
        <v>0.89500000000000002</v>
      </c>
      <c r="DN3">
        <v>0.94099999999999995</v>
      </c>
      <c r="DO3">
        <v>0.91100000000000003</v>
      </c>
      <c r="DP3">
        <v>1.3</v>
      </c>
      <c r="DQ3">
        <v>0.86</v>
      </c>
      <c r="DR3">
        <v>0.873</v>
      </c>
      <c r="DS3">
        <v>1.3</v>
      </c>
      <c r="DT3">
        <v>1</v>
      </c>
      <c r="DU3">
        <v>0.9</v>
      </c>
      <c r="DV3">
        <v>0.82399999999999995</v>
      </c>
      <c r="DW3">
        <v>0.9</v>
      </c>
      <c r="DX3">
        <v>1</v>
      </c>
      <c r="DY3">
        <v>1</v>
      </c>
      <c r="DZ3">
        <v>0.8</v>
      </c>
      <c r="EA3">
        <v>1.52</v>
      </c>
      <c r="EB3">
        <v>0.9</v>
      </c>
      <c r="EC3">
        <v>1.61</v>
      </c>
      <c r="ED3">
        <v>0.879</v>
      </c>
      <c r="EE3">
        <v>1.1000000000000001</v>
      </c>
      <c r="EF3">
        <v>1.24</v>
      </c>
      <c r="EG3">
        <v>1.1000000000000001</v>
      </c>
      <c r="EH3">
        <v>1.331</v>
      </c>
      <c r="EI3">
        <v>0.8</v>
      </c>
      <c r="EJ3">
        <v>0.9</v>
      </c>
      <c r="EK3">
        <v>0.8</v>
      </c>
      <c r="EL3">
        <v>1.1000000000000001</v>
      </c>
      <c r="EM3">
        <v>1.2</v>
      </c>
      <c r="EN3">
        <v>1</v>
      </c>
      <c r="EO3">
        <v>1.2</v>
      </c>
      <c r="EP3">
        <v>0.78</v>
      </c>
      <c r="EQ3">
        <v>1.1000000000000001</v>
      </c>
      <c r="ER3">
        <v>1.2</v>
      </c>
      <c r="ES3">
        <v>1.29</v>
      </c>
      <c r="ET3">
        <v>1.1000000000000001</v>
      </c>
      <c r="EU3">
        <v>1.3</v>
      </c>
      <c r="EV3">
        <v>1.1000000000000001</v>
      </c>
      <c r="EW3">
        <v>0.8</v>
      </c>
      <c r="EX3">
        <v>1.1000000000000001</v>
      </c>
      <c r="EY3">
        <v>1.2</v>
      </c>
      <c r="EZ3">
        <v>1.3</v>
      </c>
      <c r="FA3">
        <v>1.1000000000000001</v>
      </c>
      <c r="FB3">
        <v>1.1000000000000001</v>
      </c>
      <c r="FC3">
        <v>1.1200000000000001</v>
      </c>
      <c r="FD3">
        <v>1.3</v>
      </c>
      <c r="FE3">
        <v>1</v>
      </c>
      <c r="FF3">
        <v>1</v>
      </c>
      <c r="FG3">
        <v>1.1000000000000001</v>
      </c>
      <c r="FH3">
        <v>1.2</v>
      </c>
    </row>
    <row r="4" spans="1:164" x14ac:dyDescent="0.25">
      <c r="A4" t="s">
        <v>0</v>
      </c>
      <c r="B4">
        <v>45.08</v>
      </c>
      <c r="C4">
        <v>56.06</v>
      </c>
      <c r="D4">
        <v>86.18</v>
      </c>
      <c r="E4">
        <v>84.162000000000006</v>
      </c>
      <c r="F4">
        <v>145</v>
      </c>
      <c r="G4">
        <v>88</v>
      </c>
      <c r="H4">
        <v>60.1</v>
      </c>
      <c r="I4">
        <v>71.12</v>
      </c>
      <c r="J4">
        <v>116.16</v>
      </c>
      <c r="K4">
        <v>46.03</v>
      </c>
      <c r="L4">
        <v>92.138000000000005</v>
      </c>
      <c r="M4">
        <v>60.05</v>
      </c>
      <c r="N4">
        <v>90.08</v>
      </c>
      <c r="O4">
        <v>67.09</v>
      </c>
      <c r="P4">
        <v>131.16999999999999</v>
      </c>
      <c r="Q4">
        <v>60</v>
      </c>
      <c r="R4">
        <v>114.18899999999999</v>
      </c>
      <c r="S4">
        <v>106.16800000000001</v>
      </c>
      <c r="T4">
        <v>94.114999999999995</v>
      </c>
      <c r="U4">
        <v>104.148</v>
      </c>
      <c r="V4">
        <v>74.08</v>
      </c>
      <c r="W4">
        <v>104.15</v>
      </c>
      <c r="X4">
        <v>88.105000000000004</v>
      </c>
      <c r="Y4">
        <v>104.149</v>
      </c>
      <c r="Z4">
        <v>104.104</v>
      </c>
      <c r="AA4">
        <v>86.135999999999996</v>
      </c>
      <c r="AB4">
        <v>120.19199999999999</v>
      </c>
      <c r="AC4">
        <v>73.093999999999994</v>
      </c>
      <c r="AD4">
        <v>108.14100000000001</v>
      </c>
      <c r="AE4">
        <v>118.131</v>
      </c>
      <c r="AF4">
        <v>129.24299999999999</v>
      </c>
      <c r="AG4">
        <v>120.19499999999999</v>
      </c>
      <c r="AH4">
        <v>96.084000000000003</v>
      </c>
      <c r="AI4">
        <v>142.28</v>
      </c>
      <c r="AJ4">
        <v>88.06</v>
      </c>
      <c r="AK4">
        <v>118.131</v>
      </c>
      <c r="AL4">
        <v>74.078000000000003</v>
      </c>
      <c r="AM4">
        <v>98.1</v>
      </c>
      <c r="AN4">
        <v>282</v>
      </c>
      <c r="AO4">
        <v>142.29</v>
      </c>
      <c r="AP4">
        <v>132.15799999999999</v>
      </c>
      <c r="AQ4">
        <v>102.13200000000001</v>
      </c>
      <c r="AR4">
        <v>156.30799999999999</v>
      </c>
      <c r="AS4">
        <v>112.127</v>
      </c>
      <c r="AT4">
        <v>110.111</v>
      </c>
      <c r="AU4">
        <v>94.11</v>
      </c>
      <c r="AV4">
        <v>107.15</v>
      </c>
      <c r="AW4">
        <v>114.142</v>
      </c>
      <c r="AX4">
        <v>108.14</v>
      </c>
      <c r="AY4">
        <v>123.2</v>
      </c>
      <c r="AZ4">
        <v>158.19499999999999</v>
      </c>
      <c r="BA4">
        <v>121.18</v>
      </c>
      <c r="BB4">
        <v>124.137</v>
      </c>
      <c r="BC4">
        <v>108.13</v>
      </c>
      <c r="BD4">
        <v>158.28100000000001</v>
      </c>
      <c r="BE4">
        <v>124.14</v>
      </c>
      <c r="BF4">
        <v>144.16800000000001</v>
      </c>
      <c r="BG4">
        <v>155.22999999999999</v>
      </c>
      <c r="BH4">
        <v>115.17400000000001</v>
      </c>
      <c r="BI4">
        <v>113</v>
      </c>
      <c r="BJ4">
        <v>89.09</v>
      </c>
      <c r="BK4">
        <v>172.221</v>
      </c>
      <c r="BL4">
        <v>138.16399999999999</v>
      </c>
      <c r="BM4">
        <v>144.21100000000001</v>
      </c>
      <c r="BN4">
        <v>152.19</v>
      </c>
      <c r="BO4">
        <v>180.16</v>
      </c>
      <c r="BP4">
        <v>141.214</v>
      </c>
      <c r="BQ4">
        <v>113.11</v>
      </c>
      <c r="BR4">
        <v>154.16300000000001</v>
      </c>
      <c r="BS4">
        <v>152.19</v>
      </c>
      <c r="BT4">
        <v>115.17400000000001</v>
      </c>
      <c r="BU4">
        <v>216.32</v>
      </c>
      <c r="BV4">
        <v>150.17400000000001</v>
      </c>
      <c r="BW4">
        <v>110.11</v>
      </c>
      <c r="BX4">
        <v>134.13200000000001</v>
      </c>
      <c r="BY4">
        <v>198.38800000000001</v>
      </c>
      <c r="BZ4">
        <v>117.15</v>
      </c>
      <c r="CA4">
        <v>141.16800000000001</v>
      </c>
      <c r="CB4">
        <v>164.2</v>
      </c>
      <c r="CC4">
        <v>99.13</v>
      </c>
      <c r="CD4">
        <v>168.23</v>
      </c>
      <c r="CE4">
        <v>156.22</v>
      </c>
      <c r="CF4">
        <v>166.21700000000001</v>
      </c>
      <c r="CG4">
        <v>186</v>
      </c>
      <c r="CH4">
        <v>133.11000000000001</v>
      </c>
      <c r="CI4">
        <v>206.32</v>
      </c>
      <c r="CJ4">
        <v>137.18</v>
      </c>
      <c r="CK4">
        <v>113.16</v>
      </c>
      <c r="CL4">
        <v>212.41499999999999</v>
      </c>
      <c r="CM4">
        <v>155.19399999999999</v>
      </c>
      <c r="CN4">
        <v>228.41</v>
      </c>
      <c r="CO4">
        <v>152.14699999999999</v>
      </c>
      <c r="CP4">
        <v>226.41</v>
      </c>
      <c r="CQ4">
        <v>92</v>
      </c>
      <c r="CR4">
        <v>213</v>
      </c>
      <c r="CS4">
        <v>234.334</v>
      </c>
      <c r="CT4">
        <v>166.17400000000001</v>
      </c>
      <c r="CU4">
        <v>227.38</v>
      </c>
      <c r="CV4">
        <v>282.55</v>
      </c>
      <c r="CW4">
        <v>240</v>
      </c>
      <c r="CX4">
        <v>207.3</v>
      </c>
      <c r="CY4">
        <v>182.20099999999999</v>
      </c>
      <c r="CZ4">
        <v>254.494</v>
      </c>
      <c r="DA4">
        <v>213.36</v>
      </c>
      <c r="DB4">
        <v>181.232</v>
      </c>
      <c r="DC4">
        <v>237.42</v>
      </c>
      <c r="DD4">
        <v>147.13</v>
      </c>
      <c r="DE4">
        <v>201.30600000000001</v>
      </c>
      <c r="DF4">
        <v>199.33</v>
      </c>
      <c r="DG4">
        <v>282.55</v>
      </c>
      <c r="DH4">
        <v>242.44</v>
      </c>
      <c r="DI4">
        <v>256</v>
      </c>
      <c r="DJ4">
        <v>165.19</v>
      </c>
      <c r="DK4">
        <v>254.41</v>
      </c>
      <c r="DL4">
        <v>284.47000000000003</v>
      </c>
      <c r="DM4" s="3">
        <v>386.64854000000003</v>
      </c>
      <c r="DN4">
        <v>284.48</v>
      </c>
      <c r="DO4">
        <v>372.68</v>
      </c>
      <c r="DP4">
        <v>208.21100000000001</v>
      </c>
      <c r="DQ4">
        <v>284.47000000000003</v>
      </c>
      <c r="DR4">
        <v>241.41</v>
      </c>
      <c r="DS4">
        <v>181.19</v>
      </c>
      <c r="DT4">
        <v>314.47000000000003</v>
      </c>
      <c r="DU4">
        <v>255.44</v>
      </c>
      <c r="DV4">
        <v>312.52999999999997</v>
      </c>
      <c r="DW4">
        <v>280.45</v>
      </c>
      <c r="DX4" s="3">
        <v>352.67518000000001</v>
      </c>
      <c r="DY4">
        <v>182.2</v>
      </c>
      <c r="DZ4">
        <v>366.71</v>
      </c>
      <c r="EA4">
        <v>150.13</v>
      </c>
      <c r="EB4">
        <v>340.59</v>
      </c>
      <c r="EC4">
        <v>75.069999999999993</v>
      </c>
      <c r="ED4">
        <v>281.47699999999998</v>
      </c>
      <c r="EE4" s="3">
        <v>408.78070000000002</v>
      </c>
      <c r="EF4">
        <v>318.32</v>
      </c>
      <c r="EG4" s="3">
        <v>414.7013</v>
      </c>
      <c r="EH4">
        <v>150</v>
      </c>
      <c r="EI4">
        <v>450.86</v>
      </c>
      <c r="EJ4" s="3">
        <v>450.81677999999999</v>
      </c>
      <c r="EK4" s="3">
        <v>298.28665999999998</v>
      </c>
      <c r="EL4" s="3">
        <v>430.70030000000003</v>
      </c>
      <c r="EM4" s="3">
        <v>518.97605999999996</v>
      </c>
      <c r="EN4" s="3">
        <v>336.46636000000001</v>
      </c>
      <c r="EO4">
        <v>324</v>
      </c>
      <c r="EP4">
        <v>507</v>
      </c>
      <c r="EQ4" s="3">
        <v>412.68561999999997</v>
      </c>
      <c r="ER4" s="3">
        <v>466.85883999999999</v>
      </c>
      <c r="ES4">
        <v>255.3</v>
      </c>
      <c r="ET4">
        <v>435.6</v>
      </c>
      <c r="EU4">
        <v>358.38499999999999</v>
      </c>
      <c r="EV4" s="3">
        <v>333.5</v>
      </c>
      <c r="EW4">
        <v>563.1</v>
      </c>
      <c r="EX4" s="3">
        <v>300.35088000000002</v>
      </c>
      <c r="EY4" s="3">
        <v>371.6</v>
      </c>
      <c r="EZ4" s="3">
        <v>401.40746000000001</v>
      </c>
      <c r="FA4" s="3">
        <v>398.45215999999999</v>
      </c>
      <c r="FB4" s="3">
        <v>534.93200000000002</v>
      </c>
      <c r="FC4" s="3">
        <v>871.65124000000003</v>
      </c>
      <c r="FD4" s="3">
        <v>302.2319</v>
      </c>
      <c r="FE4" s="3">
        <v>614.7328</v>
      </c>
      <c r="FF4" s="3">
        <v>1011.91504</v>
      </c>
      <c r="FG4" s="3">
        <v>536.86703999999997</v>
      </c>
      <c r="FH4" s="3">
        <v>582.69269999999995</v>
      </c>
    </row>
    <row r="5" spans="1:164" x14ac:dyDescent="0.25">
      <c r="A5" t="s">
        <v>1</v>
      </c>
      <c r="B5">
        <v>0.53238686800000001</v>
      </c>
      <c r="C5">
        <v>0.64216910500000002</v>
      </c>
      <c r="D5">
        <v>0.83546066399999996</v>
      </c>
      <c r="E5">
        <v>0.85549297782847356</v>
      </c>
      <c r="F5">
        <v>0.82758620699999996</v>
      </c>
      <c r="G5">
        <v>0.54545454500000001</v>
      </c>
      <c r="H5">
        <v>0.59900200000000003</v>
      </c>
      <c r="I5">
        <v>0.67491563554555678</v>
      </c>
      <c r="J5">
        <v>0.61983500000000002</v>
      </c>
      <c r="K5">
        <v>0.26069954400000001</v>
      </c>
      <c r="L5">
        <v>0.9116759643143979</v>
      </c>
      <c r="M5">
        <v>0.39966694400000002</v>
      </c>
      <c r="N5">
        <v>0.39964475999999999</v>
      </c>
      <c r="O5">
        <v>0.71545684899999995</v>
      </c>
      <c r="P5">
        <v>0.54890600000000001</v>
      </c>
      <c r="Q5">
        <v>0.2</v>
      </c>
      <c r="R5">
        <v>0.63053358904973333</v>
      </c>
      <c r="S5">
        <v>0.90422726200000003</v>
      </c>
      <c r="T5">
        <v>0.63751793019178671</v>
      </c>
      <c r="U5">
        <v>0.57610323770019589</v>
      </c>
      <c r="V5">
        <v>0.48596112299999999</v>
      </c>
      <c r="W5">
        <v>0.92174747959673542</v>
      </c>
      <c r="X5">
        <v>0.95340786561489121</v>
      </c>
      <c r="Y5">
        <v>0.9217563298735465</v>
      </c>
      <c r="Z5">
        <v>0.46150000000000002</v>
      </c>
      <c r="AA5">
        <v>0.55800000000000005</v>
      </c>
      <c r="AB5">
        <v>0.89856230031948892</v>
      </c>
      <c r="AC5">
        <v>0.49</v>
      </c>
      <c r="AD5">
        <v>0.66579743113157819</v>
      </c>
      <c r="AE5">
        <v>0.50791070929730553</v>
      </c>
      <c r="AF5">
        <v>0.74409999999999998</v>
      </c>
      <c r="AG5">
        <v>0.89853987270685143</v>
      </c>
      <c r="AH5">
        <v>0.625</v>
      </c>
      <c r="AI5">
        <v>0.84340736575766095</v>
      </c>
      <c r="AJ5">
        <v>0.40881217399999997</v>
      </c>
      <c r="AK5">
        <v>0.51</v>
      </c>
      <c r="AL5">
        <v>0.48599999999999999</v>
      </c>
      <c r="AM5">
        <v>0.61199999999999999</v>
      </c>
      <c r="AN5">
        <v>0.76595744700000001</v>
      </c>
      <c r="AO5">
        <v>0.84499999999999997</v>
      </c>
      <c r="AP5">
        <v>0.54500000000000004</v>
      </c>
      <c r="AQ5">
        <v>0.58819999999999995</v>
      </c>
      <c r="AR5">
        <v>0.84448652660132562</v>
      </c>
      <c r="AS5">
        <v>0.64212901442114745</v>
      </c>
      <c r="AT5">
        <v>0.65449999999999997</v>
      </c>
      <c r="AU5">
        <v>0.76600000000000001</v>
      </c>
      <c r="AV5">
        <v>0.78394773681754548</v>
      </c>
      <c r="AW5">
        <v>0.63079322247726521</v>
      </c>
      <c r="AX5">
        <v>0.77677085300000004</v>
      </c>
      <c r="AY5">
        <v>0.77922077922077926</v>
      </c>
      <c r="AZ5">
        <v>0.60699999999999998</v>
      </c>
      <c r="BA5">
        <v>0.79220993563294273</v>
      </c>
      <c r="BB5">
        <v>0.6774</v>
      </c>
      <c r="BC5">
        <v>0.77684268935540557</v>
      </c>
      <c r="BD5">
        <v>0.75</v>
      </c>
      <c r="BE5">
        <v>0.67665538907684875</v>
      </c>
      <c r="BF5">
        <v>0.58265357083402691</v>
      </c>
      <c r="BG5">
        <v>0.69574180248663275</v>
      </c>
      <c r="BH5">
        <v>0.626</v>
      </c>
      <c r="BI5">
        <v>0.63716814200000005</v>
      </c>
      <c r="BJ5">
        <v>0.40408575600000002</v>
      </c>
      <c r="BK5">
        <v>0.62790000000000001</v>
      </c>
      <c r="BL5">
        <v>0.6956</v>
      </c>
      <c r="BM5">
        <v>0.74890264958983699</v>
      </c>
      <c r="BN5">
        <v>0.78848807411787902</v>
      </c>
      <c r="BO5">
        <v>0.39964475999999999</v>
      </c>
      <c r="BP5">
        <v>0.67981899999999995</v>
      </c>
      <c r="BQ5">
        <v>0.530457077</v>
      </c>
      <c r="BR5">
        <v>0.62271751328139691</v>
      </c>
      <c r="BS5">
        <v>0.70963926700000002</v>
      </c>
      <c r="BT5">
        <v>0.62514109087120351</v>
      </c>
      <c r="BU5">
        <v>0.66568000000000005</v>
      </c>
      <c r="BV5">
        <v>0.72</v>
      </c>
      <c r="BW5">
        <v>0.65389156299999995</v>
      </c>
      <c r="BX5">
        <v>0.71571287984970022</v>
      </c>
      <c r="BY5">
        <v>0.84682541282738877</v>
      </c>
      <c r="BZ5">
        <v>0.81946222800000001</v>
      </c>
      <c r="CA5">
        <v>0.59503570214212853</v>
      </c>
      <c r="CB5">
        <v>0.73199999999999998</v>
      </c>
      <c r="CC5">
        <v>0.60526581300000004</v>
      </c>
      <c r="CD5">
        <v>0.71330916007846401</v>
      </c>
      <c r="CE5">
        <v>0.92177698118038665</v>
      </c>
      <c r="CF5">
        <v>0.72</v>
      </c>
      <c r="CG5">
        <v>0.77419354799999995</v>
      </c>
      <c r="CH5">
        <v>0.36060401199999997</v>
      </c>
      <c r="CI5">
        <v>0.81426909654905</v>
      </c>
      <c r="CJ5">
        <v>0.69981046799825042</v>
      </c>
      <c r="CK5">
        <v>0.63626723223753978</v>
      </c>
      <c r="CL5">
        <v>0.84739778264246879</v>
      </c>
      <c r="CM5">
        <v>0.61858061522997032</v>
      </c>
      <c r="CN5">
        <v>0.78805656494899523</v>
      </c>
      <c r="CO5">
        <v>0.63096873418470301</v>
      </c>
      <c r="CP5">
        <v>0.84801908042930962</v>
      </c>
      <c r="CQ5">
        <v>0.39130434800000002</v>
      </c>
      <c r="CR5">
        <v>0.73239436599999996</v>
      </c>
      <c r="CS5">
        <v>0.76</v>
      </c>
      <c r="CT5">
        <v>0.64992116696956204</v>
      </c>
      <c r="CU5">
        <v>0.73885126220423958</v>
      </c>
      <c r="CV5">
        <v>0.8494071845691028</v>
      </c>
      <c r="CW5">
        <v>0.85</v>
      </c>
      <c r="CX5">
        <v>0.81042000000000003</v>
      </c>
      <c r="CY5">
        <v>0.65861328971849775</v>
      </c>
      <c r="CZ5">
        <v>0.84874299590560087</v>
      </c>
      <c r="DA5">
        <v>0.73115860517435316</v>
      </c>
      <c r="DB5">
        <v>0.66</v>
      </c>
      <c r="DC5">
        <v>0.80869345463735154</v>
      </c>
      <c r="DD5">
        <v>0.407802624</v>
      </c>
      <c r="DE5">
        <v>0.6557181604125063</v>
      </c>
      <c r="DF5">
        <v>0.72242010735965478</v>
      </c>
      <c r="DG5">
        <v>0.8494071845691028</v>
      </c>
      <c r="DH5">
        <v>0.79194852299999996</v>
      </c>
      <c r="DI5">
        <v>0.75</v>
      </c>
      <c r="DJ5">
        <v>0.653792602</v>
      </c>
      <c r="DK5">
        <v>0.75468731600000005</v>
      </c>
      <c r="DL5">
        <v>0.75930678100000004</v>
      </c>
      <c r="DM5">
        <v>0.83797031795335364</v>
      </c>
      <c r="DN5">
        <v>0.75928008999999996</v>
      </c>
      <c r="DO5">
        <v>0.86937855500000005</v>
      </c>
      <c r="DP5">
        <v>0.63397226851607258</v>
      </c>
      <c r="DQ5">
        <v>0.7593067810313916</v>
      </c>
      <c r="DR5">
        <v>0.74680000000000002</v>
      </c>
      <c r="DS5">
        <v>0.596059385</v>
      </c>
      <c r="DT5">
        <v>0.80134830000000001</v>
      </c>
      <c r="DU5">
        <v>0.75164422200000003</v>
      </c>
      <c r="DV5">
        <v>0.76792627899999999</v>
      </c>
      <c r="DW5">
        <v>0.77019076484221793</v>
      </c>
      <c r="DX5">
        <v>0.85064109132942101</v>
      </c>
      <c r="DY5">
        <v>0.79034000000000004</v>
      </c>
      <c r="DZ5">
        <v>0.85080854080881352</v>
      </c>
      <c r="EA5">
        <v>0.39965363399999998</v>
      </c>
      <c r="EB5">
        <v>0.77512551699999999</v>
      </c>
      <c r="EC5">
        <v>0.31970161200000002</v>
      </c>
      <c r="ED5">
        <v>0.76738063899999998</v>
      </c>
      <c r="EE5">
        <v>0.85131220725440315</v>
      </c>
      <c r="EF5">
        <v>0.75395828097511941</v>
      </c>
      <c r="EG5">
        <v>0.83915820857084367</v>
      </c>
      <c r="EH5">
        <v>0.72</v>
      </c>
      <c r="EI5">
        <v>0.85170599999999996</v>
      </c>
      <c r="EJ5">
        <v>0.82516893004736869</v>
      </c>
      <c r="EK5">
        <v>0.68390587765473654</v>
      </c>
      <c r="EL5">
        <v>0.80798643511509038</v>
      </c>
      <c r="EM5">
        <v>0.85553079269205601</v>
      </c>
      <c r="EN5">
        <v>0.92728437993028479</v>
      </c>
      <c r="EO5">
        <v>0.74074099999999998</v>
      </c>
      <c r="EP5">
        <v>0.85207100000000002</v>
      </c>
      <c r="EQ5">
        <v>0.8432569082489475</v>
      </c>
      <c r="ER5">
        <v>0.82251842976776457</v>
      </c>
      <c r="ES5">
        <v>0.75205599999999995</v>
      </c>
      <c r="ET5">
        <v>0.765957</v>
      </c>
      <c r="EU5">
        <v>0.67</v>
      </c>
      <c r="EV5">
        <v>0.71964017991004503</v>
      </c>
      <c r="EW5">
        <v>0.85242399999999996</v>
      </c>
      <c r="EX5">
        <v>0.95887849571141592</v>
      </c>
      <c r="EY5">
        <v>0.80731969860064579</v>
      </c>
      <c r="EZ5">
        <v>0.71747545499029841</v>
      </c>
      <c r="FA5">
        <v>0.96372924669300331</v>
      </c>
      <c r="FB5">
        <v>0.80757928110488808</v>
      </c>
      <c r="FC5">
        <v>0.85355239097692326</v>
      </c>
      <c r="FD5">
        <v>0.59556916394331638</v>
      </c>
      <c r="FE5">
        <v>0.85890975721484197</v>
      </c>
      <c r="FF5">
        <v>0.85382662164997569</v>
      </c>
      <c r="FG5">
        <v>0.89407611985269209</v>
      </c>
      <c r="FH5">
        <v>0.80316777608506174</v>
      </c>
    </row>
    <row r="6" spans="1:164" x14ac:dyDescent="0.25">
      <c r="A6" t="s">
        <v>2</v>
      </c>
      <c r="B6">
        <v>0.15527950300000001</v>
      </c>
      <c r="C6">
        <v>7.1352123000000003E-2</v>
      </c>
      <c r="D6">
        <v>0.16245068500000001</v>
      </c>
      <c r="E6">
        <v>0.14258216297141227</v>
      </c>
      <c r="F6">
        <v>7.5862069000000004E-2</v>
      </c>
      <c r="G6">
        <v>9.0909090999999997E-2</v>
      </c>
      <c r="H6">
        <v>0.13311100000000001</v>
      </c>
      <c r="I6">
        <v>0.12654668166479188</v>
      </c>
      <c r="J6">
        <v>0.103306</v>
      </c>
      <c r="K6">
        <v>4.3449924000000001E-2</v>
      </c>
      <c r="L6">
        <v>8.682628231565695E-2</v>
      </c>
      <c r="M6">
        <v>6.6611157000000004E-2</v>
      </c>
      <c r="N6">
        <v>6.6607459999999993E-2</v>
      </c>
      <c r="O6">
        <v>7.4526755E-2</v>
      </c>
      <c r="P6">
        <v>9.9108000000000002E-2</v>
      </c>
      <c r="Q6">
        <v>6.6666666999999999E-2</v>
      </c>
      <c r="R6">
        <v>0.12260375342633704</v>
      </c>
      <c r="S6">
        <v>9.4190339999999997E-2</v>
      </c>
      <c r="T6">
        <v>6.3751793019178674E-2</v>
      </c>
      <c r="U6">
        <v>5.7610323770019588E-2</v>
      </c>
      <c r="V6">
        <v>8.0993520999999999E-2</v>
      </c>
      <c r="W6">
        <v>7.6812289966394623E-2</v>
      </c>
      <c r="X6">
        <v>9.080074910618012E-2</v>
      </c>
      <c r="Y6">
        <v>7.6813027489462213E-2</v>
      </c>
      <c r="Z6">
        <v>7.0000000000000007E-2</v>
      </c>
      <c r="AA6">
        <v>0.11627999999999999</v>
      </c>
      <c r="AB6">
        <v>0.10143769968051108</v>
      </c>
      <c r="AC6">
        <v>9.6000000000000002E-2</v>
      </c>
      <c r="AD6">
        <v>7.397749234795313E-2</v>
      </c>
      <c r="AE6">
        <v>8.465178488288426E-2</v>
      </c>
      <c r="AF6">
        <v>0.14699999999999999</v>
      </c>
      <c r="AG6">
        <v>9.9837763634094606E-2</v>
      </c>
      <c r="AH6">
        <v>4.2000000000000003E-2</v>
      </c>
      <c r="AI6">
        <v>0.15462468372223784</v>
      </c>
      <c r="AJ6">
        <v>4.5423575000000001E-2</v>
      </c>
      <c r="AK6">
        <v>8.465178488288426E-2</v>
      </c>
      <c r="AL6">
        <v>0.08</v>
      </c>
      <c r="AM6">
        <v>6.0999999999999999E-2</v>
      </c>
      <c r="AN6">
        <v>0.120567376</v>
      </c>
      <c r="AO6">
        <v>0.15490000000000001</v>
      </c>
      <c r="AP6">
        <v>0.09</v>
      </c>
      <c r="AQ6">
        <v>9.7912505385187795E-2</v>
      </c>
      <c r="AR6">
        <v>0.15354300483660466</v>
      </c>
      <c r="AS6">
        <v>0.11593996093715163</v>
      </c>
      <c r="AT6">
        <v>5.45E-2</v>
      </c>
      <c r="AU6">
        <v>6.3E-2</v>
      </c>
      <c r="AV6">
        <v>8.3994400373308437E-2</v>
      </c>
      <c r="AW6">
        <v>8.6999999999999994E-2</v>
      </c>
      <c r="AX6">
        <v>7.3978000000000002E-2</v>
      </c>
      <c r="AY6">
        <v>0.10551948051948051</v>
      </c>
      <c r="AZ6">
        <v>8.8599999999999998E-2</v>
      </c>
      <c r="BA6">
        <v>9.0774055124608011E-2</v>
      </c>
      <c r="BB6">
        <v>6.4000000000000001E-2</v>
      </c>
      <c r="BC6">
        <v>7.3985018033848146E-2</v>
      </c>
      <c r="BD6">
        <v>0.13</v>
      </c>
      <c r="BE6">
        <v>6.4443370388271304E-2</v>
      </c>
      <c r="BF6">
        <v>8.323622440486099E-2</v>
      </c>
      <c r="BG6">
        <v>0.10951491335437738</v>
      </c>
      <c r="BH6">
        <v>0.113</v>
      </c>
      <c r="BI6">
        <v>9.7345133E-2</v>
      </c>
      <c r="BJ6">
        <v>7.8572000000000003E-2</v>
      </c>
      <c r="BK6">
        <v>9.2999999999999999E-2</v>
      </c>
      <c r="BL6">
        <v>7.0000000000000007E-2</v>
      </c>
      <c r="BM6">
        <v>6.9342837924984913E-2</v>
      </c>
      <c r="BN6">
        <v>7.8848807411787902E-2</v>
      </c>
      <c r="BO6">
        <v>6.6607E-2</v>
      </c>
      <c r="BP6">
        <v>0.106222</v>
      </c>
      <c r="BQ6">
        <v>6.1886658999999997E-2</v>
      </c>
      <c r="BR6">
        <v>6.486640763347884E-2</v>
      </c>
      <c r="BS6">
        <v>7.8848807000000007E-2</v>
      </c>
      <c r="BT6">
        <v>0.11287269696285619</v>
      </c>
      <c r="BU6">
        <v>0.110947</v>
      </c>
      <c r="BV6">
        <v>6.6000000000000003E-2</v>
      </c>
      <c r="BW6">
        <v>5.4490999999999998E-2</v>
      </c>
      <c r="BX6">
        <v>4.4732054990606264E-2</v>
      </c>
      <c r="BY6">
        <v>0.15121882371917655</v>
      </c>
      <c r="BZ6">
        <v>5.9752454000000003E-2</v>
      </c>
      <c r="CA6">
        <v>7.7921341947183489E-2</v>
      </c>
      <c r="CB6">
        <v>7.2999999999999995E-2</v>
      </c>
      <c r="CC6">
        <v>9.0789871999999994E-2</v>
      </c>
      <c r="CD6">
        <v>9.5107888010461869E-2</v>
      </c>
      <c r="CE6">
        <v>7.6814748431698887E-2</v>
      </c>
      <c r="CF6">
        <v>8.4000000000000005E-2</v>
      </c>
      <c r="CG6">
        <v>0.150537634</v>
      </c>
      <c r="CH6">
        <v>5.2588000000000003E-2</v>
      </c>
      <c r="CI6">
        <v>0.10663047692904226</v>
      </c>
      <c r="CJ6">
        <v>8.0186616124799534E-2</v>
      </c>
      <c r="CK6">
        <v>9.7207493814068582E-2</v>
      </c>
      <c r="CL6">
        <v>0.15064849469199446</v>
      </c>
      <c r="CM6">
        <v>8.3766124979058471E-2</v>
      </c>
      <c r="CN6">
        <v>0.14009894487982139</v>
      </c>
      <c r="CO6">
        <v>5.2580727848725251E-2</v>
      </c>
      <c r="CP6">
        <v>0.15017004549269025</v>
      </c>
      <c r="CQ6">
        <v>8.6956521999999994E-2</v>
      </c>
      <c r="CR6">
        <v>0.12676056299999999</v>
      </c>
      <c r="CS6">
        <v>9.4E-2</v>
      </c>
      <c r="CT6">
        <v>6.0177885830514997E-2</v>
      </c>
      <c r="CU6">
        <v>0.12753980121382708</v>
      </c>
      <c r="CV6">
        <v>0.14864625729959299</v>
      </c>
      <c r="CW6">
        <v>0.15</v>
      </c>
      <c r="CX6">
        <v>0.120598</v>
      </c>
      <c r="CY6">
        <v>6.5861328971849778E-2</v>
      </c>
      <c r="CZ6">
        <v>0.14931589742783719</v>
      </c>
      <c r="DA6">
        <v>0.12654668166479188</v>
      </c>
      <c r="DB6">
        <v>0.08</v>
      </c>
      <c r="DC6">
        <v>0.1305702973633224</v>
      </c>
      <c r="DD6">
        <v>6.1170000000000002E-2</v>
      </c>
      <c r="DE6">
        <v>0.11425392189005791</v>
      </c>
      <c r="DF6">
        <v>0.12542015752771785</v>
      </c>
      <c r="DG6">
        <v>0.14864625729959299</v>
      </c>
      <c r="DH6">
        <v>0.14024088400000001</v>
      </c>
      <c r="DI6">
        <v>0.125</v>
      </c>
      <c r="DJ6">
        <v>6.6589999999999996E-2</v>
      </c>
      <c r="DK6">
        <v>0.11792</v>
      </c>
      <c r="DL6">
        <v>0.119521</v>
      </c>
      <c r="DM6">
        <v>0.11897109452424157</v>
      </c>
      <c r="DN6">
        <v>0.12654699999999999</v>
      </c>
      <c r="DO6">
        <v>0.128796823</v>
      </c>
      <c r="DP6">
        <v>5.7633842592370234E-2</v>
      </c>
      <c r="DQ6">
        <v>0.12655113017189862</v>
      </c>
      <c r="DR6">
        <v>0.12859999999999999</v>
      </c>
      <c r="DS6">
        <v>6.071E-2</v>
      </c>
      <c r="DT6">
        <v>9.5398606999999996E-2</v>
      </c>
      <c r="DU6">
        <v>0.12918885099999999</v>
      </c>
      <c r="DV6">
        <v>0.12798799999999999</v>
      </c>
      <c r="DW6">
        <v>0.11410233553218042</v>
      </c>
      <c r="DX6">
        <v>0.14744445583043297</v>
      </c>
      <c r="DY6">
        <v>5.4885000000000003E-2</v>
      </c>
      <c r="DZ6">
        <v>0.1472553243707562</v>
      </c>
      <c r="EA6">
        <v>6.6609000000000002E-2</v>
      </c>
      <c r="EB6">
        <v>0.129188</v>
      </c>
      <c r="EC6">
        <v>6.6604999999999998E-2</v>
      </c>
      <c r="ED6">
        <v>0.12434408499999999</v>
      </c>
      <c r="EE6">
        <v>0.14677796676800053</v>
      </c>
      <c r="EF6">
        <v>4.3980899723548635E-2</v>
      </c>
      <c r="EG6">
        <v>0.12056870812799478</v>
      </c>
      <c r="EH6">
        <v>6.6666666999999999E-2</v>
      </c>
      <c r="EI6">
        <v>0.14638699999999999</v>
      </c>
      <c r="EJ6">
        <v>0.13752815500789478</v>
      </c>
      <c r="EK6">
        <v>4.6934717093952513E-2</v>
      </c>
      <c r="EL6">
        <v>0.11609000504527162</v>
      </c>
      <c r="EM6">
        <v>0.14258846544867601</v>
      </c>
      <c r="EN6">
        <v>7.1329567686944984E-2</v>
      </c>
      <c r="EO6">
        <v>7.4074000000000001E-2</v>
      </c>
      <c r="EP6">
        <v>0.145957</v>
      </c>
      <c r="EQ6">
        <v>0.11631129768951</v>
      </c>
      <c r="ER6">
        <v>0.14137035511633453</v>
      </c>
      <c r="ES6">
        <v>6.6587999999999994E-2</v>
      </c>
      <c r="ET6">
        <v>8.7470000000000006E-2</v>
      </c>
      <c r="EU6">
        <v>6.1386497760787979E-2</v>
      </c>
      <c r="EV6">
        <v>0.10494752623688156</v>
      </c>
      <c r="EW6">
        <v>0.145622</v>
      </c>
      <c r="EX6">
        <v>3.9953270654642326E-2</v>
      </c>
      <c r="EY6">
        <v>0.11033369214208825</v>
      </c>
      <c r="EZ6">
        <v>4.7333450155609962E-2</v>
      </c>
      <c r="FA6">
        <v>3.5135962119015741E-2</v>
      </c>
      <c r="FB6">
        <v>0.13085775388273649</v>
      </c>
      <c r="FC6">
        <v>0.14455322750415636</v>
      </c>
      <c r="FD6">
        <v>3.3087175774628691E-2</v>
      </c>
      <c r="FE6">
        <v>4.8801690750843292E-2</v>
      </c>
      <c r="FF6">
        <v>0.14428088745474127</v>
      </c>
      <c r="FG6">
        <v>0.10430888064948074</v>
      </c>
      <c r="FH6">
        <v>5.148511385160652E-2</v>
      </c>
    </row>
    <row r="7" spans="1:164" x14ac:dyDescent="0.25">
      <c r="A7" t="s">
        <v>3</v>
      </c>
      <c r="B7">
        <v>0</v>
      </c>
      <c r="C7">
        <v>0.28540849099999999</v>
      </c>
      <c r="D7">
        <v>0</v>
      </c>
      <c r="E7">
        <v>0</v>
      </c>
      <c r="F7">
        <v>0</v>
      </c>
      <c r="G7">
        <v>0.36363636399999999</v>
      </c>
      <c r="H7">
        <v>0.26622299999999999</v>
      </c>
      <c r="I7">
        <v>0</v>
      </c>
      <c r="J7">
        <v>0.275482</v>
      </c>
      <c r="K7">
        <v>0.69519878300000004</v>
      </c>
      <c r="L7">
        <v>0</v>
      </c>
      <c r="M7">
        <v>0.53288925899999995</v>
      </c>
      <c r="N7">
        <v>0.53285967999999995</v>
      </c>
      <c r="O7">
        <v>0</v>
      </c>
      <c r="P7">
        <v>0.24395800000000001</v>
      </c>
      <c r="Q7">
        <v>0.26666666700000002</v>
      </c>
      <c r="R7">
        <v>0</v>
      </c>
      <c r="S7">
        <v>0</v>
      </c>
      <c r="T7">
        <v>0</v>
      </c>
      <c r="U7">
        <v>0.30725506010677117</v>
      </c>
      <c r="V7">
        <v>0.431965443</v>
      </c>
      <c r="W7">
        <v>0</v>
      </c>
      <c r="X7">
        <v>0</v>
      </c>
      <c r="Y7">
        <v>0</v>
      </c>
      <c r="Z7">
        <v>0.46150000000000002</v>
      </c>
      <c r="AA7">
        <v>0.32</v>
      </c>
      <c r="AB7">
        <v>0</v>
      </c>
      <c r="AC7">
        <v>0.22</v>
      </c>
      <c r="AD7">
        <v>0</v>
      </c>
      <c r="AE7">
        <v>0.4063285674378444</v>
      </c>
      <c r="AF7">
        <v>0.109</v>
      </c>
      <c r="AG7">
        <v>0</v>
      </c>
      <c r="AH7">
        <v>0.3330419216518879</v>
      </c>
      <c r="AI7">
        <v>0</v>
      </c>
      <c r="AJ7">
        <v>0.54508289799999998</v>
      </c>
      <c r="AK7">
        <v>0.40679999999999999</v>
      </c>
      <c r="AL7">
        <v>0.432</v>
      </c>
      <c r="AM7">
        <v>0.32700000000000001</v>
      </c>
      <c r="AN7">
        <v>0.113475177</v>
      </c>
      <c r="AO7">
        <v>0</v>
      </c>
      <c r="AP7">
        <v>0.36320162230057962</v>
      </c>
      <c r="AQ7">
        <v>0.31332001723260094</v>
      </c>
      <c r="AR7">
        <v>0</v>
      </c>
      <c r="AS7">
        <v>0.14269533653803276</v>
      </c>
      <c r="AT7">
        <v>0.29089999999999999</v>
      </c>
      <c r="AU7">
        <v>0.17</v>
      </c>
      <c r="AV7">
        <v>0</v>
      </c>
      <c r="AW7">
        <v>0.28035254332322895</v>
      </c>
      <c r="AX7">
        <v>0.147956</v>
      </c>
      <c r="AY7">
        <v>0</v>
      </c>
      <c r="AZ7">
        <v>0.3</v>
      </c>
      <c r="BA7">
        <v>0</v>
      </c>
      <c r="BB7">
        <v>0.25777971112561121</v>
      </c>
      <c r="BC7">
        <v>0.14797003606769629</v>
      </c>
      <c r="BD7">
        <v>0.1</v>
      </c>
      <c r="BE7">
        <v>0.25777348155308522</v>
      </c>
      <c r="BF7">
        <v>0.33294489761944396</v>
      </c>
      <c r="BG7">
        <v>0.1030728596276493</v>
      </c>
      <c r="BH7">
        <v>0.14000000000000001</v>
      </c>
      <c r="BI7">
        <v>0.14159292000000001</v>
      </c>
      <c r="BJ7">
        <v>0.35918699999999998</v>
      </c>
      <c r="BK7">
        <v>0.27900000000000003</v>
      </c>
      <c r="BL7">
        <v>0.23</v>
      </c>
      <c r="BM7">
        <v>0.22189708135995173</v>
      </c>
      <c r="BN7">
        <v>0.21026348643143439</v>
      </c>
      <c r="BO7">
        <v>0.53286</v>
      </c>
      <c r="BP7">
        <v>0.113303</v>
      </c>
      <c r="BQ7">
        <v>0.28291044100000001</v>
      </c>
      <c r="BR7">
        <v>0.312</v>
      </c>
      <c r="BS7">
        <v>0.210263486</v>
      </c>
      <c r="BT7">
        <v>0.13892024241582301</v>
      </c>
      <c r="BU7">
        <v>0.22189300000000001</v>
      </c>
      <c r="BV7">
        <v>0.21308615339539466</v>
      </c>
      <c r="BW7">
        <v>0.29061799999999999</v>
      </c>
      <c r="BX7">
        <v>0.2385709599499001</v>
      </c>
      <c r="BY7">
        <v>0</v>
      </c>
      <c r="BZ7">
        <v>0</v>
      </c>
      <c r="CA7">
        <v>0.22668026748271561</v>
      </c>
      <c r="CB7">
        <v>0.19500000000000001</v>
      </c>
      <c r="CC7">
        <v>0.16140421699999999</v>
      </c>
      <c r="CD7">
        <v>0.19021577602092374</v>
      </c>
      <c r="CE7">
        <v>0</v>
      </c>
      <c r="CF7">
        <v>0.19251941738811312</v>
      </c>
      <c r="CG7">
        <v>8.6021504999999998E-2</v>
      </c>
      <c r="CH7">
        <v>0.48080499999999998</v>
      </c>
      <c r="CI7">
        <v>7.754943776657619E-2</v>
      </c>
      <c r="CJ7">
        <v>0.1166350779997084</v>
      </c>
      <c r="CK7">
        <v>0.14139271827500885</v>
      </c>
      <c r="CL7">
        <v>0</v>
      </c>
      <c r="CM7">
        <v>0.20619353840999008</v>
      </c>
      <c r="CN7">
        <v>7.0049472439910693E-2</v>
      </c>
      <c r="CO7">
        <v>0.3154843670923515</v>
      </c>
      <c r="CP7">
        <v>0</v>
      </c>
      <c r="CQ7">
        <v>0.52173913000000005</v>
      </c>
      <c r="CR7">
        <v>7.5117371000000002E-2</v>
      </c>
      <c r="CS7">
        <v>0.13655722174332363</v>
      </c>
      <c r="CT7">
        <v>0.28885385198647201</v>
      </c>
      <c r="CU7">
        <v>7.0366786876594242E-2</v>
      </c>
      <c r="CV7">
        <v>0</v>
      </c>
      <c r="CW7">
        <v>0</v>
      </c>
      <c r="CX7">
        <v>6.7534999999999998E-2</v>
      </c>
      <c r="CY7">
        <v>0.26344531588739911</v>
      </c>
      <c r="CZ7">
        <v>0</v>
      </c>
      <c r="DA7">
        <v>7.4990626171728525E-2</v>
      </c>
      <c r="DB7">
        <v>0.17</v>
      </c>
      <c r="DC7">
        <v>0</v>
      </c>
      <c r="DD7">
        <v>0.43498900000000001</v>
      </c>
      <c r="DE7">
        <v>0.15896197828181971</v>
      </c>
      <c r="DF7">
        <v>8.0268900817739422E-2</v>
      </c>
      <c r="DG7">
        <v>0</v>
      </c>
      <c r="DH7">
        <v>6.5995709999999999E-2</v>
      </c>
      <c r="DI7">
        <v>0.125</v>
      </c>
      <c r="DJ7">
        <v>0.193716</v>
      </c>
      <c r="DK7">
        <v>0.125781</v>
      </c>
      <c r="DL7">
        <v>0.11249000000000001</v>
      </c>
      <c r="DM7">
        <v>4.1381250269301416E-2</v>
      </c>
      <c r="DN7">
        <v>0.112486</v>
      </c>
      <c r="DO7">
        <v>0</v>
      </c>
      <c r="DP7">
        <v>0.3073804938259746</v>
      </c>
      <c r="DQ7">
        <v>0.1124898934861321</v>
      </c>
      <c r="DR7">
        <v>6.6277000000000003E-2</v>
      </c>
      <c r="DS7">
        <v>0.26491500000000001</v>
      </c>
      <c r="DT7">
        <v>0.115</v>
      </c>
      <c r="DU7">
        <v>6.2637018000000003E-2</v>
      </c>
      <c r="DV7">
        <v>0.10238999999999999</v>
      </c>
      <c r="DW7">
        <v>0.11410233553218042</v>
      </c>
      <c r="DX7">
        <v>0</v>
      </c>
      <c r="DY7">
        <v>0</v>
      </c>
      <c r="DZ7">
        <v>0</v>
      </c>
      <c r="EA7">
        <v>0.53287200000000001</v>
      </c>
      <c r="EB7">
        <v>9.3954999999999997E-2</v>
      </c>
      <c r="EC7">
        <v>0.42626900000000001</v>
      </c>
      <c r="ED7">
        <v>5.6843009999999999E-2</v>
      </c>
      <c r="EE7">
        <v>0</v>
      </c>
      <c r="EF7">
        <v>0.20105554159336517</v>
      </c>
      <c r="EG7">
        <v>3.858198660095833E-2</v>
      </c>
      <c r="EH7">
        <v>0.21333333300000001</v>
      </c>
      <c r="EI7">
        <v>0</v>
      </c>
      <c r="EJ7">
        <v>3.5491136776230912E-2</v>
      </c>
      <c r="EK7">
        <v>0.26819838339401436</v>
      </c>
      <c r="EL7">
        <v>7.429760322897383E-2</v>
      </c>
      <c r="EM7">
        <v>0</v>
      </c>
      <c r="EN7">
        <v>0</v>
      </c>
      <c r="EO7">
        <v>9.8765000000000006E-2</v>
      </c>
      <c r="EP7">
        <v>0</v>
      </c>
      <c r="EQ7">
        <v>3.8770432563170004E-2</v>
      </c>
      <c r="ER7">
        <v>3.4271601240323524E-2</v>
      </c>
      <c r="ES7">
        <v>0.12534300000000001</v>
      </c>
      <c r="ET7">
        <v>0.11347500000000001</v>
      </c>
      <c r="EU7">
        <v>0.26</v>
      </c>
      <c r="EV7">
        <v>4.7976011994002997E-2</v>
      </c>
      <c r="EW7">
        <v>0</v>
      </c>
      <c r="EX7">
        <v>0</v>
      </c>
      <c r="EY7">
        <v>4.3057050592034442E-2</v>
      </c>
      <c r="EZ7">
        <v>0.19929873749730509</v>
      </c>
      <c r="FA7">
        <v>0</v>
      </c>
      <c r="FB7">
        <v>5.982068748925097E-2</v>
      </c>
      <c r="FC7">
        <v>0</v>
      </c>
      <c r="FD7">
        <v>0.37057636867584132</v>
      </c>
      <c r="FE7">
        <v>0</v>
      </c>
      <c r="FF7">
        <v>0</v>
      </c>
      <c r="FG7">
        <v>0</v>
      </c>
      <c r="FH7">
        <v>0</v>
      </c>
    </row>
    <row r="8" spans="1:164" x14ac:dyDescent="0.25">
      <c r="A8" t="s">
        <v>4</v>
      </c>
      <c r="B8">
        <v>0.31055900600000003</v>
      </c>
      <c r="C8">
        <v>0</v>
      </c>
      <c r="D8">
        <v>0</v>
      </c>
      <c r="E8">
        <v>0</v>
      </c>
      <c r="F8">
        <v>9.6551724000000005E-2</v>
      </c>
      <c r="G8">
        <v>0</v>
      </c>
      <c r="H8">
        <v>0</v>
      </c>
      <c r="I8">
        <v>0.19685039370078738</v>
      </c>
      <c r="J8">
        <v>0</v>
      </c>
      <c r="K8">
        <v>0</v>
      </c>
      <c r="L8">
        <v>0</v>
      </c>
      <c r="M8">
        <v>0</v>
      </c>
      <c r="N8">
        <v>0</v>
      </c>
      <c r="O8">
        <v>0.20867491399999999</v>
      </c>
      <c r="P8">
        <v>0.10673199999999999</v>
      </c>
      <c r="Q8">
        <v>0.46666666699999998</v>
      </c>
      <c r="R8">
        <v>0.24520750685267409</v>
      </c>
      <c r="S8">
        <v>0</v>
      </c>
      <c r="T8">
        <v>0.29750836742283376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0.192</v>
      </c>
      <c r="AD8">
        <v>0.25892122321783595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0.12485841947077868</v>
      </c>
      <c r="AT8">
        <v>0</v>
      </c>
      <c r="AU8">
        <v>0</v>
      </c>
      <c r="AV8">
        <v>0.13065795613625758</v>
      </c>
      <c r="AW8">
        <v>0</v>
      </c>
      <c r="AX8">
        <v>0</v>
      </c>
      <c r="AY8">
        <v>0.11363636363636363</v>
      </c>
      <c r="AZ8">
        <v>0</v>
      </c>
      <c r="BA8">
        <v>0.11553061561313747</v>
      </c>
      <c r="BB8">
        <v>0</v>
      </c>
      <c r="BC8">
        <v>0</v>
      </c>
      <c r="BD8">
        <v>0</v>
      </c>
      <c r="BE8">
        <v>0</v>
      </c>
      <c r="BF8">
        <v>0</v>
      </c>
      <c r="BG8">
        <v>9.0188752174193143E-2</v>
      </c>
      <c r="BH8">
        <v>0.1216</v>
      </c>
      <c r="BI8">
        <v>0.123893805</v>
      </c>
      <c r="BJ8">
        <v>0.15714400000000001</v>
      </c>
      <c r="BK8">
        <v>0</v>
      </c>
      <c r="BL8">
        <v>0</v>
      </c>
      <c r="BM8">
        <v>0</v>
      </c>
      <c r="BN8">
        <v>0</v>
      </c>
      <c r="BO8">
        <v>0</v>
      </c>
      <c r="BP8">
        <v>9.9140000000000006E-2</v>
      </c>
      <c r="BQ8">
        <v>0.12377331799999999</v>
      </c>
      <c r="BR8">
        <v>0</v>
      </c>
      <c r="BS8">
        <v>0</v>
      </c>
      <c r="BT8">
        <v>0.12155521211384514</v>
      </c>
      <c r="BU8">
        <v>0</v>
      </c>
      <c r="BV8">
        <v>0</v>
      </c>
      <c r="BW8">
        <v>0</v>
      </c>
      <c r="BX8">
        <v>0</v>
      </c>
      <c r="BY8">
        <v>0</v>
      </c>
      <c r="BZ8">
        <v>0.11950490800000001</v>
      </c>
      <c r="CA8">
        <v>9.9172617023688084E-2</v>
      </c>
      <c r="CB8">
        <v>0</v>
      </c>
      <c r="CC8">
        <v>0.14122868999999999</v>
      </c>
      <c r="CD8">
        <v>0</v>
      </c>
      <c r="CE8">
        <v>0</v>
      </c>
      <c r="CF8">
        <v>0</v>
      </c>
      <c r="CG8">
        <v>0</v>
      </c>
      <c r="CH8">
        <v>0.10517600000000001</v>
      </c>
      <c r="CI8">
        <v>0</v>
      </c>
      <c r="CJ8">
        <v>0.10205569324974485</v>
      </c>
      <c r="CK8">
        <v>0.12371862849063274</v>
      </c>
      <c r="CL8">
        <v>0</v>
      </c>
      <c r="CM8">
        <v>9.0209673054370665E-2</v>
      </c>
      <c r="CN8">
        <v>0</v>
      </c>
      <c r="CO8">
        <v>0</v>
      </c>
      <c r="CP8">
        <v>0</v>
      </c>
      <c r="CQ8">
        <v>0</v>
      </c>
      <c r="CR8">
        <v>6.57277E-2</v>
      </c>
      <c r="CS8">
        <v>0</v>
      </c>
      <c r="CT8">
        <v>0</v>
      </c>
      <c r="CU8">
        <v>6.1570938517019967E-2</v>
      </c>
      <c r="CV8">
        <v>0</v>
      </c>
      <c r="CW8">
        <v>0</v>
      </c>
      <c r="CX8">
        <v>5.7993000000000003E-2</v>
      </c>
      <c r="CY8">
        <v>0</v>
      </c>
      <c r="CZ8">
        <v>0</v>
      </c>
      <c r="DA8">
        <v>6.5616797900262466E-2</v>
      </c>
      <c r="DB8">
        <v>0.08</v>
      </c>
      <c r="DC8">
        <v>5.8967231067306884E-2</v>
      </c>
      <c r="DD8">
        <v>9.5154000000000002E-2</v>
      </c>
      <c r="DE8">
        <v>6.9545865498296125E-2</v>
      </c>
      <c r="DF8">
        <v>7.0235288215521996E-2</v>
      </c>
      <c r="DG8">
        <v>0</v>
      </c>
      <c r="DH8">
        <v>0</v>
      </c>
      <c r="DI8">
        <v>0</v>
      </c>
      <c r="DJ8">
        <v>8.4751000000000007E-2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0.06</v>
      </c>
      <c r="DS8">
        <v>7.7267000000000002E-2</v>
      </c>
      <c r="DT8">
        <v>0</v>
      </c>
      <c r="DU8">
        <v>5.4807390999999997E-2</v>
      </c>
      <c r="DV8">
        <v>0</v>
      </c>
      <c r="DW8">
        <v>0</v>
      </c>
      <c r="DX8">
        <v>0</v>
      </c>
      <c r="DY8">
        <v>0.15367700000000001</v>
      </c>
      <c r="DZ8">
        <v>0</v>
      </c>
      <c r="EA8">
        <v>0</v>
      </c>
      <c r="EB8">
        <v>0</v>
      </c>
      <c r="EC8">
        <v>0.18649299999999999</v>
      </c>
      <c r="ED8">
        <v>4.9737634000000003E-2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8.6419999999999997E-2</v>
      </c>
      <c r="EP8">
        <v>0</v>
      </c>
      <c r="EQ8">
        <v>0</v>
      </c>
      <c r="ER8">
        <v>0</v>
      </c>
      <c r="ES8">
        <v>5.4836999999999997E-2</v>
      </c>
      <c r="ET8">
        <v>3.3097000000000001E-2</v>
      </c>
      <c r="EU8">
        <v>0</v>
      </c>
      <c r="EV8">
        <v>0.12593703148425786</v>
      </c>
      <c r="EW8">
        <v>0</v>
      </c>
      <c r="EX8">
        <v>0</v>
      </c>
      <c r="EY8">
        <v>3.7674919268030141E-2</v>
      </c>
      <c r="EZ8">
        <v>3.4877279062028393E-2</v>
      </c>
      <c r="FA8">
        <v>0</v>
      </c>
      <c r="FB8">
        <v>0</v>
      </c>
      <c r="FC8">
        <v>0</v>
      </c>
      <c r="FD8">
        <v>0</v>
      </c>
      <c r="FE8">
        <v>9.1096489401574152E-2</v>
      </c>
      <c r="FF8">
        <v>0</v>
      </c>
      <c r="FG8">
        <v>0</v>
      </c>
      <c r="FH8">
        <v>0.14415831878449825</v>
      </c>
    </row>
    <row r="9" spans="1:164" x14ac:dyDescent="0.25">
      <c r="A9" t="s">
        <v>333</v>
      </c>
      <c r="B9" t="s">
        <v>5</v>
      </c>
      <c r="C9" t="s">
        <v>6</v>
      </c>
      <c r="D9" t="s">
        <v>7</v>
      </c>
      <c r="E9" t="s">
        <v>61</v>
      </c>
      <c r="F9" t="s">
        <v>8</v>
      </c>
      <c r="G9" t="s">
        <v>9</v>
      </c>
      <c r="H9" t="s">
        <v>10</v>
      </c>
      <c r="I9" t="s">
        <v>62</v>
      </c>
      <c r="J9" t="s">
        <v>11</v>
      </c>
      <c r="K9" t="s">
        <v>12</v>
      </c>
      <c r="L9" t="s">
        <v>63</v>
      </c>
      <c r="M9" t="s">
        <v>13</v>
      </c>
      <c r="N9" t="s">
        <v>14</v>
      </c>
      <c r="O9" t="s">
        <v>15</v>
      </c>
      <c r="P9" t="s">
        <v>290</v>
      </c>
      <c r="Q9" t="s">
        <v>16</v>
      </c>
      <c r="R9" t="s">
        <v>212</v>
      </c>
      <c r="S9" t="s">
        <v>17</v>
      </c>
      <c r="T9" t="s">
        <v>213</v>
      </c>
      <c r="U9" t="s">
        <v>114</v>
      </c>
      <c r="V9" t="s">
        <v>18</v>
      </c>
      <c r="W9" t="s">
        <v>64</v>
      </c>
      <c r="X9" t="s">
        <v>9</v>
      </c>
      <c r="Y9" t="s">
        <v>64</v>
      </c>
      <c r="Z9" t="s">
        <v>115</v>
      </c>
      <c r="AA9" t="s">
        <v>116</v>
      </c>
      <c r="AB9" t="s">
        <v>65</v>
      </c>
      <c r="AC9" t="s">
        <v>117</v>
      </c>
      <c r="AD9" t="s">
        <v>214</v>
      </c>
      <c r="AE9" t="s">
        <v>118</v>
      </c>
      <c r="AF9" t="s">
        <v>119</v>
      </c>
      <c r="AG9" t="s">
        <v>65</v>
      </c>
      <c r="AH9" t="s">
        <v>120</v>
      </c>
      <c r="AI9" t="s">
        <v>66</v>
      </c>
      <c r="AJ9" t="s">
        <v>19</v>
      </c>
      <c r="AK9" t="s">
        <v>118</v>
      </c>
      <c r="AL9" t="s">
        <v>18</v>
      </c>
      <c r="AM9" t="s">
        <v>121</v>
      </c>
      <c r="AN9" t="s">
        <v>20</v>
      </c>
      <c r="AO9" t="s">
        <v>66</v>
      </c>
      <c r="AP9" t="s">
        <v>122</v>
      </c>
      <c r="AQ9" t="s">
        <v>123</v>
      </c>
      <c r="AR9" t="s">
        <v>67</v>
      </c>
      <c r="AS9" t="s">
        <v>124</v>
      </c>
      <c r="AT9" t="s">
        <v>125</v>
      </c>
      <c r="AU9" t="s">
        <v>21</v>
      </c>
      <c r="AV9" t="s">
        <v>68</v>
      </c>
      <c r="AW9" t="s">
        <v>126</v>
      </c>
      <c r="AX9" t="s">
        <v>71</v>
      </c>
      <c r="AY9" t="s">
        <v>69</v>
      </c>
      <c r="AZ9" t="s">
        <v>127</v>
      </c>
      <c r="BA9" t="s">
        <v>70</v>
      </c>
      <c r="BB9" t="s">
        <v>128</v>
      </c>
      <c r="BC9" t="s">
        <v>71</v>
      </c>
      <c r="BD9" t="s">
        <v>129</v>
      </c>
      <c r="BE9" t="s">
        <v>128</v>
      </c>
      <c r="BF9" t="s">
        <v>130</v>
      </c>
      <c r="BG9" t="s">
        <v>72</v>
      </c>
      <c r="BH9" t="s">
        <v>131</v>
      </c>
      <c r="BI9" t="s">
        <v>22</v>
      </c>
      <c r="BJ9" t="s">
        <v>291</v>
      </c>
      <c r="BK9" t="s">
        <v>132</v>
      </c>
      <c r="BL9" t="s">
        <v>133</v>
      </c>
      <c r="BM9" t="s">
        <v>134</v>
      </c>
      <c r="BN9" t="s">
        <v>24</v>
      </c>
      <c r="BO9" t="s">
        <v>292</v>
      </c>
      <c r="BP9" t="s">
        <v>23</v>
      </c>
      <c r="BR9" t="s">
        <v>135</v>
      </c>
      <c r="BS9" t="s">
        <v>24</v>
      </c>
      <c r="BT9" t="s">
        <v>131</v>
      </c>
      <c r="BU9" t="s">
        <v>25</v>
      </c>
      <c r="BV9" t="s">
        <v>41</v>
      </c>
      <c r="BW9" t="s">
        <v>293</v>
      </c>
      <c r="BX9" t="s">
        <v>215</v>
      </c>
      <c r="BY9" t="s">
        <v>216</v>
      </c>
      <c r="BZ9" t="s">
        <v>26</v>
      </c>
      <c r="CA9" t="s">
        <v>217</v>
      </c>
      <c r="CB9" t="s">
        <v>136</v>
      </c>
      <c r="CC9" t="s">
        <v>27</v>
      </c>
      <c r="CD9" t="s">
        <v>218</v>
      </c>
      <c r="CE9" t="s">
        <v>73</v>
      </c>
      <c r="CF9" t="s">
        <v>137</v>
      </c>
      <c r="CG9" t="s">
        <v>28</v>
      </c>
      <c r="CH9" t="s">
        <v>294</v>
      </c>
      <c r="CI9" t="s">
        <v>74</v>
      </c>
      <c r="CJ9" t="s">
        <v>75</v>
      </c>
      <c r="CK9" t="s">
        <v>22</v>
      </c>
      <c r="CL9" t="s">
        <v>219</v>
      </c>
      <c r="CM9" t="s">
        <v>220</v>
      </c>
      <c r="CN9" t="s">
        <v>76</v>
      </c>
      <c r="CO9" t="s">
        <v>138</v>
      </c>
      <c r="CP9" t="s">
        <v>221</v>
      </c>
      <c r="CQ9" t="s">
        <v>29</v>
      </c>
      <c r="CR9" t="s">
        <v>30</v>
      </c>
      <c r="CS9" t="s">
        <v>139</v>
      </c>
      <c r="CT9" t="s">
        <v>140</v>
      </c>
      <c r="CU9" t="s">
        <v>77</v>
      </c>
      <c r="CV9" t="s">
        <v>78</v>
      </c>
      <c r="CW9" t="s">
        <v>31</v>
      </c>
      <c r="CX9" t="s">
        <v>32</v>
      </c>
      <c r="CY9" t="s">
        <v>141</v>
      </c>
      <c r="CZ9" t="s">
        <v>222</v>
      </c>
      <c r="DA9" t="s">
        <v>30</v>
      </c>
      <c r="DB9" t="s">
        <v>142</v>
      </c>
      <c r="DC9" t="s">
        <v>79</v>
      </c>
      <c r="DD9" t="s">
        <v>295</v>
      </c>
      <c r="DE9" t="s">
        <v>80</v>
      </c>
      <c r="DF9" t="s">
        <v>81</v>
      </c>
      <c r="DG9" t="s">
        <v>78</v>
      </c>
      <c r="DH9" t="s">
        <v>33</v>
      </c>
      <c r="DI9" t="s">
        <v>34</v>
      </c>
      <c r="DJ9" t="s">
        <v>296</v>
      </c>
      <c r="DK9" t="s">
        <v>297</v>
      </c>
      <c r="DL9" t="s">
        <v>298</v>
      </c>
      <c r="DM9" t="s">
        <v>299</v>
      </c>
      <c r="DN9" t="s">
        <v>82</v>
      </c>
      <c r="DO9" t="s">
        <v>35</v>
      </c>
      <c r="DP9" t="s">
        <v>143</v>
      </c>
      <c r="DQ9" t="s">
        <v>82</v>
      </c>
      <c r="DR9" t="s">
        <v>36</v>
      </c>
      <c r="DS9" t="s">
        <v>300</v>
      </c>
      <c r="DT9" t="s">
        <v>37</v>
      </c>
      <c r="DU9" t="s">
        <v>38</v>
      </c>
      <c r="DV9" t="s">
        <v>301</v>
      </c>
      <c r="DW9" t="s">
        <v>83</v>
      </c>
      <c r="DX9" t="s">
        <v>302</v>
      </c>
      <c r="DY9" t="s">
        <v>39</v>
      </c>
      <c r="DZ9" t="s">
        <v>84</v>
      </c>
      <c r="EA9" t="s">
        <v>303</v>
      </c>
      <c r="EB9" t="s">
        <v>304</v>
      </c>
      <c r="EC9" t="s">
        <v>305</v>
      </c>
      <c r="ED9" t="s">
        <v>40</v>
      </c>
      <c r="EE9" t="s">
        <v>306</v>
      </c>
      <c r="EF9" t="s">
        <v>85</v>
      </c>
      <c r="EG9" t="s">
        <v>307</v>
      </c>
      <c r="EH9" t="s">
        <v>41</v>
      </c>
      <c r="EI9" t="s">
        <v>42</v>
      </c>
      <c r="EJ9" t="s">
        <v>308</v>
      </c>
      <c r="EK9" t="s">
        <v>309</v>
      </c>
      <c r="EL9" t="s">
        <v>310</v>
      </c>
      <c r="EM9" t="s">
        <v>311</v>
      </c>
      <c r="EN9" t="s">
        <v>312</v>
      </c>
      <c r="EO9" t="s">
        <v>43</v>
      </c>
      <c r="EP9" t="s">
        <v>44</v>
      </c>
      <c r="EQ9" t="s">
        <v>313</v>
      </c>
      <c r="ER9" t="s">
        <v>314</v>
      </c>
      <c r="ES9" t="s">
        <v>45</v>
      </c>
      <c r="ET9" t="s">
        <v>46</v>
      </c>
      <c r="EU9" t="s">
        <v>144</v>
      </c>
      <c r="EV9" t="s">
        <v>315</v>
      </c>
      <c r="EW9" t="s">
        <v>47</v>
      </c>
      <c r="EX9" t="s">
        <v>234</v>
      </c>
      <c r="EY9" t="s">
        <v>235</v>
      </c>
      <c r="EZ9" t="s">
        <v>236</v>
      </c>
      <c r="FA9" t="s">
        <v>237</v>
      </c>
      <c r="FB9" t="s">
        <v>238</v>
      </c>
      <c r="FC9" t="s">
        <v>239</v>
      </c>
      <c r="FD9" t="s">
        <v>240</v>
      </c>
      <c r="FE9" t="s">
        <v>241</v>
      </c>
      <c r="FF9" t="s">
        <v>242</v>
      </c>
      <c r="FG9" t="s">
        <v>243</v>
      </c>
      <c r="FH9" t="s">
        <v>244</v>
      </c>
    </row>
    <row r="11" spans="1:164" x14ac:dyDescent="0.25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</row>
    <row r="12" spans="1:164" x14ac:dyDescent="0.25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</row>
    <row r="13" spans="1:164" x14ac:dyDescent="0.25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</row>
    <row r="14" spans="1:164" x14ac:dyDescent="0.25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</row>
    <row r="15" spans="1:164" x14ac:dyDescent="0.25"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</row>
    <row r="16" spans="1:164" x14ac:dyDescent="0.25"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</row>
    <row r="17" spans="2:166" x14ac:dyDescent="0.25">
      <c r="B17" s="13"/>
      <c r="C17" s="13"/>
      <c r="D17" s="13"/>
      <c r="E17" s="13"/>
      <c r="H17" t="s">
        <v>245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</row>
    <row r="18" spans="2:166" x14ac:dyDescent="0.25">
      <c r="B18" s="13"/>
      <c r="C18" s="13"/>
      <c r="D18" s="13"/>
      <c r="E18" s="13"/>
      <c r="G18" t="s">
        <v>1</v>
      </c>
      <c r="H18" s="4">
        <v>74.67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</row>
    <row r="19" spans="2:166" x14ac:dyDescent="0.25">
      <c r="B19" s="13"/>
      <c r="C19" s="13"/>
      <c r="D19" s="13"/>
      <c r="E19" s="13"/>
      <c r="G19" t="s">
        <v>2</v>
      </c>
      <c r="H19" s="4">
        <v>10.3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</row>
    <row r="20" spans="2:166" x14ac:dyDescent="0.25">
      <c r="B20" s="13"/>
      <c r="C20" s="13"/>
      <c r="D20" s="13"/>
      <c r="E20" s="13"/>
      <c r="G20" t="s">
        <v>3</v>
      </c>
      <c r="H20" s="4">
        <v>11.3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</row>
    <row r="21" spans="2:166" x14ac:dyDescent="0.25">
      <c r="B21" s="13"/>
      <c r="C21" s="13"/>
      <c r="D21" s="13"/>
      <c r="E21" s="13"/>
      <c r="G21" t="s">
        <v>4</v>
      </c>
      <c r="H21" s="4">
        <v>2.76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</row>
    <row r="22" spans="2:166" x14ac:dyDescent="0.25">
      <c r="B22" s="13"/>
      <c r="C22" s="13"/>
      <c r="D22" s="13"/>
      <c r="E22" s="13"/>
      <c r="G22" t="s">
        <v>324</v>
      </c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</row>
    <row r="23" spans="2:166" x14ac:dyDescent="0.25">
      <c r="B23" s="13"/>
      <c r="C23" s="13"/>
      <c r="D23" s="13"/>
      <c r="E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</row>
    <row r="24" spans="2:166" x14ac:dyDescent="0.25">
      <c r="B24" s="13"/>
      <c r="C24" s="13"/>
      <c r="D24" s="13"/>
      <c r="E24" s="13"/>
      <c r="F24" t="s">
        <v>325</v>
      </c>
      <c r="G24" s="4">
        <v>90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</row>
    <row r="25" spans="2:166" x14ac:dyDescent="0.2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</row>
    <row r="26" spans="2:166" x14ac:dyDescent="0.25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</row>
    <row r="27" spans="2:166" x14ac:dyDescent="0.25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</row>
    <row r="28" spans="2:166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</row>
    <row r="29" spans="2:166" x14ac:dyDescent="0.25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</row>
    <row r="30" spans="2:166" x14ac:dyDescent="0.25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</row>
    <row r="31" spans="2:166" x14ac:dyDescent="0.25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</row>
    <row r="32" spans="2:166" x14ac:dyDescent="0.25"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</row>
    <row r="33" spans="2:166" x14ac:dyDescent="0.25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</row>
    <row r="34" spans="2:166" x14ac:dyDescent="0.25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</row>
    <row r="35" spans="2:166" x14ac:dyDescent="0.25"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  <c r="FB35" s="13"/>
      <c r="FC35" s="13"/>
      <c r="FD35" s="13"/>
      <c r="FE35" s="13"/>
      <c r="FF35" s="13"/>
      <c r="FG35" s="13"/>
      <c r="FH35" s="13"/>
      <c r="FI35" s="13"/>
      <c r="FJ35" s="13"/>
    </row>
    <row r="36" spans="2:166" x14ac:dyDescent="0.25"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  <c r="FB36" s="13"/>
      <c r="FC36" s="13"/>
      <c r="FD36" s="13"/>
      <c r="FE36" s="13"/>
      <c r="FF36" s="13"/>
      <c r="FG36" s="13"/>
      <c r="FH36" s="13"/>
      <c r="FI36" s="13"/>
      <c r="FJ36" s="13"/>
    </row>
    <row r="37" spans="2:166" x14ac:dyDescent="0.25"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</row>
    <row r="38" spans="2:166" x14ac:dyDescent="0.25"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  <c r="FB38" s="13"/>
      <c r="FC38" s="13"/>
      <c r="FD38" s="13"/>
      <c r="FE38" s="13"/>
      <c r="FF38" s="13"/>
      <c r="FG38" s="13"/>
      <c r="FH38" s="13"/>
      <c r="FI38" s="13"/>
      <c r="FJ38" s="13"/>
    </row>
    <row r="39" spans="2:166" x14ac:dyDescent="0.25"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</row>
    <row r="40" spans="2:166" x14ac:dyDescent="0.25"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  <c r="FB40" s="13"/>
      <c r="FC40" s="13"/>
      <c r="FD40" s="13"/>
      <c r="FE40" s="13"/>
      <c r="FF40" s="13"/>
      <c r="FG40" s="13"/>
      <c r="FH40" s="13"/>
      <c r="FI40" s="13"/>
      <c r="FJ40" s="13"/>
    </row>
    <row r="41" spans="2:166" x14ac:dyDescent="0.25"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</row>
    <row r="42" spans="2:166" x14ac:dyDescent="0.25"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  <c r="FB42" s="13"/>
      <c r="FC42" s="13"/>
      <c r="FD42" s="13"/>
      <c r="FE42" s="13"/>
      <c r="FF42" s="13"/>
      <c r="FG42" s="13"/>
      <c r="FH42" s="13"/>
      <c r="FI42" s="13"/>
      <c r="FJ42" s="13"/>
    </row>
    <row r="43" spans="2:166" x14ac:dyDescent="0.25"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</row>
    <row r="44" spans="2:166" x14ac:dyDescent="0.25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</row>
    <row r="45" spans="2:166" x14ac:dyDescent="0.25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</row>
    <row r="46" spans="2:166" x14ac:dyDescent="0.25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  <c r="FC46" s="13"/>
      <c r="FD46" s="13"/>
      <c r="FE46" s="13"/>
      <c r="FF46" s="13"/>
      <c r="FG46" s="13"/>
      <c r="FH46" s="13"/>
      <c r="FI46" s="13"/>
      <c r="FJ46" s="13"/>
    </row>
    <row r="47" spans="2:166" x14ac:dyDescent="0.25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</row>
    <row r="48" spans="2:166" x14ac:dyDescent="0.25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</row>
    <row r="49" spans="2:166" x14ac:dyDescent="0.25"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</row>
    <row r="50" spans="2:166" x14ac:dyDescent="0.25"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</row>
    <row r="51" spans="2:166" x14ac:dyDescent="0.25"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</row>
    <row r="52" spans="2:166" x14ac:dyDescent="0.25"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</row>
    <row r="53" spans="2:166" x14ac:dyDescent="0.25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</row>
    <row r="54" spans="2:166" x14ac:dyDescent="0.25"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</row>
    <row r="55" spans="2:166" x14ac:dyDescent="0.25"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</row>
    <row r="56" spans="2:166" x14ac:dyDescent="0.25"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  <c r="FB56" s="13"/>
      <c r="FC56" s="13"/>
      <c r="FD56" s="13"/>
      <c r="FE56" s="13"/>
      <c r="FF56" s="13"/>
      <c r="FG56" s="13"/>
      <c r="FH56" s="13"/>
      <c r="FI56" s="13"/>
      <c r="FJ56" s="13"/>
    </row>
    <row r="57" spans="2:166" x14ac:dyDescent="0.25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</row>
    <row r="58" spans="2:166" x14ac:dyDescent="0.25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</row>
    <row r="59" spans="2:166" x14ac:dyDescent="0.25"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</row>
    <row r="60" spans="2:166" x14ac:dyDescent="0.25"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  <c r="FB60" s="13"/>
      <c r="FC60" s="13"/>
      <c r="FD60" s="13"/>
      <c r="FE60" s="13"/>
      <c r="FF60" s="13"/>
      <c r="FG60" s="13"/>
      <c r="FH60" s="13"/>
      <c r="FI60" s="13"/>
      <c r="FJ60" s="13"/>
    </row>
    <row r="61" spans="2:166" x14ac:dyDescent="0.25"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</row>
    <row r="62" spans="2:166" x14ac:dyDescent="0.25"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  <c r="FB62" s="13"/>
      <c r="FC62" s="13"/>
      <c r="FD62" s="13"/>
      <c r="FE62" s="13"/>
      <c r="FF62" s="13"/>
      <c r="FG62" s="13"/>
      <c r="FH62" s="13"/>
      <c r="FI62" s="13"/>
      <c r="FJ62" s="13"/>
    </row>
    <row r="63" spans="2:166" x14ac:dyDescent="0.25"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</row>
    <row r="64" spans="2:166" x14ac:dyDescent="0.25"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  <c r="FB64" s="13"/>
      <c r="FC64" s="13"/>
      <c r="FD64" s="13"/>
      <c r="FE64" s="13"/>
      <c r="FF64" s="13"/>
      <c r="FG64" s="13"/>
      <c r="FH64" s="13"/>
      <c r="FI64" s="13"/>
      <c r="FJ64" s="13"/>
    </row>
    <row r="65" spans="2:166" x14ac:dyDescent="0.25"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</row>
    <row r="66" spans="2:166" x14ac:dyDescent="0.25"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  <c r="FB66" s="13"/>
      <c r="FC66" s="13"/>
      <c r="FD66" s="13"/>
      <c r="FE66" s="13"/>
      <c r="FF66" s="13"/>
      <c r="FG66" s="13"/>
      <c r="FH66" s="13"/>
      <c r="FI66" s="13"/>
      <c r="FJ66" s="13"/>
    </row>
    <row r="67" spans="2:166" x14ac:dyDescent="0.25"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</row>
    <row r="68" spans="2:166" x14ac:dyDescent="0.25"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  <c r="FB68" s="13"/>
      <c r="FC68" s="13"/>
      <c r="FD68" s="13"/>
      <c r="FE68" s="13"/>
      <c r="FF68" s="13"/>
      <c r="FG68" s="13"/>
      <c r="FH68" s="13"/>
      <c r="FI68" s="13"/>
      <c r="FJ68" s="13"/>
    </row>
    <row r="69" spans="2:166" x14ac:dyDescent="0.25"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</row>
    <row r="70" spans="2:166" x14ac:dyDescent="0.25"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  <c r="FB70" s="13"/>
      <c r="FC70" s="13"/>
      <c r="FD70" s="13"/>
      <c r="FE70" s="13"/>
      <c r="FF70" s="13"/>
      <c r="FG70" s="13"/>
      <c r="FH70" s="13"/>
      <c r="FI70" s="13"/>
      <c r="FJ70" s="13"/>
    </row>
    <row r="71" spans="2:166" x14ac:dyDescent="0.25"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</row>
    <row r="72" spans="2:166" x14ac:dyDescent="0.25"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  <c r="FB72" s="13"/>
      <c r="FC72" s="13"/>
      <c r="FD72" s="13"/>
      <c r="FE72" s="13"/>
      <c r="FF72" s="13"/>
      <c r="FG72" s="13"/>
      <c r="FH72" s="13"/>
      <c r="FI72" s="13"/>
      <c r="FJ72" s="13"/>
    </row>
    <row r="73" spans="2:166" x14ac:dyDescent="0.25"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3"/>
    </row>
    <row r="74" spans="2:166" x14ac:dyDescent="0.25"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  <c r="ET74" s="13"/>
      <c r="EU74" s="13"/>
      <c r="EV74" s="13"/>
      <c r="EW74" s="13"/>
      <c r="EX74" s="13"/>
      <c r="EY74" s="13"/>
      <c r="EZ74" s="13"/>
      <c r="FA74" s="13"/>
      <c r="FB74" s="13"/>
      <c r="FC74" s="13"/>
      <c r="FD74" s="13"/>
      <c r="FE74" s="13"/>
      <c r="FF74" s="13"/>
      <c r="FG74" s="13"/>
      <c r="FH74" s="13"/>
      <c r="FI74" s="13"/>
      <c r="FJ74" s="13"/>
    </row>
    <row r="75" spans="2:166" x14ac:dyDescent="0.25"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</row>
    <row r="76" spans="2:166" x14ac:dyDescent="0.25"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  <c r="ET76" s="13"/>
      <c r="EU76" s="13"/>
      <c r="EV76" s="13"/>
      <c r="EW76" s="13"/>
      <c r="EX76" s="13"/>
      <c r="EY76" s="13"/>
      <c r="EZ76" s="13"/>
      <c r="FA76" s="13"/>
      <c r="FB76" s="13"/>
      <c r="FC76" s="13"/>
      <c r="FD76" s="13"/>
      <c r="FE76" s="13"/>
      <c r="FF76" s="13"/>
      <c r="FG76" s="13"/>
      <c r="FH76" s="13"/>
      <c r="FI76" s="13"/>
      <c r="FJ76" s="13"/>
    </row>
    <row r="77" spans="2:166" x14ac:dyDescent="0.25"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</row>
    <row r="78" spans="2:166" x14ac:dyDescent="0.25"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/>
      <c r="FA78" s="13"/>
      <c r="FB78" s="13"/>
      <c r="FC78" s="13"/>
      <c r="FD78" s="13"/>
      <c r="FE78" s="13"/>
      <c r="FF78" s="13"/>
      <c r="FG78" s="13"/>
      <c r="FH78" s="13"/>
      <c r="FI78" s="13"/>
      <c r="FJ78" s="13"/>
    </row>
    <row r="79" spans="2:166" x14ac:dyDescent="0.25"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  <c r="FC79" s="13"/>
      <c r="FD79" s="13"/>
      <c r="FE79" s="13"/>
      <c r="FF79" s="13"/>
      <c r="FG79" s="13"/>
      <c r="FH79" s="13"/>
      <c r="FI79" s="13"/>
      <c r="FJ79" s="13"/>
    </row>
    <row r="80" spans="2:166" x14ac:dyDescent="0.25"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/>
      <c r="FF80" s="13"/>
      <c r="FG80" s="13"/>
      <c r="FH80" s="13"/>
      <c r="FI80" s="13"/>
      <c r="FJ80" s="13"/>
    </row>
    <row r="81" spans="2:166" x14ac:dyDescent="0.25"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13"/>
      <c r="EV81" s="13"/>
      <c r="EW81" s="13"/>
      <c r="EX81" s="13"/>
      <c r="EY81" s="13"/>
      <c r="EZ81" s="13"/>
      <c r="FA81" s="13"/>
      <c r="FB81" s="13"/>
      <c r="FC81" s="13"/>
      <c r="FD81" s="13"/>
      <c r="FE81" s="13"/>
      <c r="FF81" s="13"/>
      <c r="FG81" s="13"/>
      <c r="FH81" s="13"/>
      <c r="FI81" s="13"/>
      <c r="FJ81" s="13"/>
    </row>
    <row r="82" spans="2:166" x14ac:dyDescent="0.25"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3"/>
      <c r="EQ82" s="13"/>
      <c r="ER82" s="13"/>
      <c r="ES82" s="13"/>
      <c r="ET82" s="13"/>
      <c r="EU82" s="13"/>
      <c r="EV82" s="13"/>
      <c r="EW82" s="13"/>
      <c r="EX82" s="13"/>
      <c r="EY82" s="13"/>
      <c r="EZ82" s="13"/>
      <c r="FA82" s="13"/>
      <c r="FB82" s="13"/>
      <c r="FC82" s="13"/>
      <c r="FD82" s="13"/>
      <c r="FE82" s="13"/>
      <c r="FF82" s="13"/>
      <c r="FG82" s="13"/>
      <c r="FH82" s="13"/>
      <c r="FI82" s="13"/>
      <c r="FJ82" s="13"/>
    </row>
    <row r="83" spans="2:166" x14ac:dyDescent="0.25"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3"/>
      <c r="EU83" s="13"/>
      <c r="EV83" s="13"/>
      <c r="EW83" s="13"/>
      <c r="EX83" s="13"/>
      <c r="EY83" s="13"/>
      <c r="EZ83" s="13"/>
      <c r="FA83" s="13"/>
      <c r="FB83" s="13"/>
      <c r="FC83" s="13"/>
      <c r="FD83" s="13"/>
      <c r="FE83" s="13"/>
      <c r="FF83" s="13"/>
      <c r="FG83" s="13"/>
      <c r="FH83" s="13"/>
      <c r="FI83" s="13"/>
      <c r="FJ83" s="13"/>
    </row>
    <row r="84" spans="2:166" x14ac:dyDescent="0.25"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13"/>
      <c r="EM84" s="13"/>
      <c r="EN84" s="13"/>
      <c r="EO84" s="13"/>
      <c r="EP84" s="13"/>
      <c r="EQ84" s="13"/>
      <c r="ER84" s="13"/>
      <c r="ES84" s="13"/>
      <c r="ET84" s="13"/>
      <c r="EU84" s="13"/>
      <c r="EV84" s="13"/>
      <c r="EW84" s="13"/>
      <c r="EX84" s="13"/>
      <c r="EY84" s="13"/>
      <c r="EZ84" s="13"/>
      <c r="FA84" s="13"/>
      <c r="FB84" s="13"/>
      <c r="FC84" s="13"/>
      <c r="FD84" s="13"/>
      <c r="FE84" s="13"/>
      <c r="FF84" s="13"/>
      <c r="FG84" s="13"/>
      <c r="FH84" s="13"/>
      <c r="FI84" s="13"/>
      <c r="FJ84" s="13"/>
    </row>
    <row r="85" spans="2:166" x14ac:dyDescent="0.25"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13"/>
      <c r="EM85" s="13"/>
      <c r="EN85" s="13"/>
      <c r="EO85" s="13"/>
      <c r="EP85" s="13"/>
      <c r="EQ85" s="13"/>
      <c r="ER85" s="13"/>
      <c r="ES85" s="13"/>
      <c r="ET85" s="13"/>
      <c r="EU85" s="13"/>
      <c r="EV85" s="13"/>
      <c r="EW85" s="13"/>
      <c r="EX85" s="13"/>
      <c r="EY85" s="13"/>
      <c r="EZ85" s="13"/>
      <c r="FA85" s="13"/>
      <c r="FB85" s="13"/>
      <c r="FC85" s="13"/>
      <c r="FD85" s="13"/>
      <c r="FE85" s="13"/>
      <c r="FF85" s="13"/>
      <c r="FG85" s="13"/>
      <c r="FH85" s="13"/>
      <c r="FI85" s="13"/>
      <c r="FJ85" s="13"/>
    </row>
    <row r="86" spans="2:166" x14ac:dyDescent="0.25"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  <c r="EG86" s="13"/>
      <c r="EH86" s="13"/>
      <c r="EI86" s="13"/>
      <c r="EJ86" s="13"/>
      <c r="EK86" s="13"/>
      <c r="EL86" s="13"/>
      <c r="EM86" s="13"/>
      <c r="EN86" s="13"/>
      <c r="EO86" s="13"/>
      <c r="EP86" s="13"/>
      <c r="EQ86" s="13"/>
      <c r="ER86" s="13"/>
      <c r="ES86" s="13"/>
      <c r="ET86" s="13"/>
      <c r="EU86" s="13"/>
      <c r="EV86" s="13"/>
      <c r="EW86" s="13"/>
      <c r="EX86" s="13"/>
      <c r="EY86" s="13"/>
      <c r="EZ86" s="13"/>
      <c r="FA86" s="13"/>
      <c r="FB86" s="13"/>
      <c r="FC86" s="13"/>
      <c r="FD86" s="13"/>
      <c r="FE86" s="13"/>
      <c r="FF86" s="13"/>
      <c r="FG86" s="13"/>
      <c r="FH86" s="13"/>
      <c r="FI86" s="13"/>
      <c r="FJ86" s="13"/>
    </row>
    <row r="87" spans="2:166" x14ac:dyDescent="0.25"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13"/>
      <c r="EM87" s="13"/>
      <c r="EN87" s="13"/>
      <c r="EO87" s="13"/>
      <c r="EP87" s="13"/>
      <c r="EQ87" s="13"/>
      <c r="ER87" s="13"/>
      <c r="ES87" s="13"/>
      <c r="ET87" s="13"/>
      <c r="EU87" s="13"/>
      <c r="EV87" s="13"/>
      <c r="EW87" s="13"/>
      <c r="EX87" s="13"/>
      <c r="EY87" s="13"/>
      <c r="EZ87" s="13"/>
      <c r="FA87" s="13"/>
      <c r="FB87" s="13"/>
      <c r="FC87" s="13"/>
      <c r="FD87" s="13"/>
      <c r="FE87" s="13"/>
      <c r="FF87" s="13"/>
      <c r="FG87" s="13"/>
      <c r="FH87" s="13"/>
      <c r="FI87" s="13"/>
      <c r="FJ87" s="13"/>
    </row>
    <row r="88" spans="2:166" x14ac:dyDescent="0.25"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K88" s="13"/>
      <c r="EL88" s="13"/>
      <c r="EM88" s="13"/>
      <c r="EN88" s="13"/>
      <c r="EO88" s="13"/>
      <c r="EP88" s="13"/>
      <c r="EQ88" s="13"/>
      <c r="ER88" s="13"/>
      <c r="ES88" s="13"/>
      <c r="ET88" s="13"/>
      <c r="EU88" s="13"/>
      <c r="EV88" s="13"/>
      <c r="EW88" s="13"/>
      <c r="EX88" s="13"/>
      <c r="EY88" s="13"/>
      <c r="EZ88" s="13"/>
      <c r="FA88" s="13"/>
      <c r="FB88" s="13"/>
      <c r="FC88" s="13"/>
      <c r="FD88" s="13"/>
      <c r="FE88" s="13"/>
      <c r="FF88" s="13"/>
      <c r="FG88" s="13"/>
      <c r="FH88" s="13"/>
      <c r="FI88" s="13"/>
      <c r="FJ88" s="13"/>
    </row>
    <row r="89" spans="2:166" x14ac:dyDescent="0.25"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13"/>
      <c r="EM89" s="13"/>
      <c r="EN89" s="13"/>
      <c r="EO89" s="13"/>
      <c r="EP89" s="13"/>
      <c r="EQ89" s="13"/>
      <c r="ER89" s="13"/>
      <c r="ES89" s="13"/>
      <c r="ET89" s="13"/>
      <c r="EU89" s="13"/>
      <c r="EV89" s="13"/>
      <c r="EW89" s="13"/>
      <c r="EX89" s="13"/>
      <c r="EY89" s="13"/>
      <c r="EZ89" s="13"/>
      <c r="FA89" s="13"/>
      <c r="FB89" s="13"/>
      <c r="FC89" s="13"/>
      <c r="FD89" s="13"/>
      <c r="FE89" s="13"/>
      <c r="FF89" s="13"/>
      <c r="FG89" s="13"/>
      <c r="FH89" s="13"/>
      <c r="FI89" s="13"/>
      <c r="FJ89" s="13"/>
    </row>
    <row r="90" spans="2:166" x14ac:dyDescent="0.25"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  <c r="EF90" s="13"/>
      <c r="EG90" s="13"/>
      <c r="EH90" s="13"/>
      <c r="EI90" s="13"/>
      <c r="EJ90" s="13"/>
      <c r="EK90" s="13"/>
      <c r="EL90" s="13"/>
      <c r="EM90" s="13"/>
      <c r="EN90" s="13"/>
      <c r="EO90" s="13"/>
      <c r="EP90" s="13"/>
      <c r="EQ90" s="13"/>
      <c r="ER90" s="13"/>
      <c r="ES90" s="13"/>
      <c r="ET90" s="13"/>
      <c r="EU90" s="13"/>
      <c r="EV90" s="13"/>
      <c r="EW90" s="13"/>
      <c r="EX90" s="13"/>
      <c r="EY90" s="13"/>
      <c r="EZ90" s="13"/>
      <c r="FA90" s="13"/>
      <c r="FB90" s="13"/>
      <c r="FC90" s="13"/>
      <c r="FD90" s="13"/>
      <c r="FE90" s="13"/>
      <c r="FF90" s="13"/>
      <c r="FG90" s="13"/>
      <c r="FH90" s="13"/>
      <c r="FI90" s="13"/>
      <c r="FJ90" s="13"/>
    </row>
    <row r="91" spans="2:166" x14ac:dyDescent="0.25"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  <c r="EQ91" s="13"/>
      <c r="ER91" s="13"/>
      <c r="ES91" s="13"/>
      <c r="ET91" s="13"/>
      <c r="EU91" s="13"/>
      <c r="EV91" s="13"/>
      <c r="EW91" s="13"/>
      <c r="EX91" s="13"/>
      <c r="EY91" s="13"/>
      <c r="EZ91" s="13"/>
      <c r="FA91" s="13"/>
      <c r="FB91" s="13"/>
      <c r="FC91" s="13"/>
      <c r="FD91" s="13"/>
      <c r="FE91" s="13"/>
      <c r="FF91" s="13"/>
      <c r="FG91" s="13"/>
      <c r="FH91" s="13"/>
      <c r="FI91" s="13"/>
      <c r="FJ91" s="13"/>
    </row>
    <row r="92" spans="2:166" x14ac:dyDescent="0.25"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  <c r="EF92" s="13"/>
      <c r="EG92" s="13"/>
      <c r="EH92" s="13"/>
      <c r="EI92" s="13"/>
      <c r="EJ92" s="13"/>
      <c r="EK92" s="13"/>
      <c r="EL92" s="13"/>
      <c r="EM92" s="13"/>
      <c r="EN92" s="13"/>
      <c r="EO92" s="13"/>
      <c r="EP92" s="13"/>
      <c r="EQ92" s="13"/>
      <c r="ER92" s="13"/>
      <c r="ES92" s="13"/>
      <c r="ET92" s="13"/>
      <c r="EU92" s="13"/>
      <c r="EV92" s="13"/>
      <c r="EW92" s="13"/>
      <c r="EX92" s="13"/>
      <c r="EY92" s="13"/>
      <c r="EZ92" s="13"/>
      <c r="FA92" s="13"/>
      <c r="FB92" s="13"/>
      <c r="FC92" s="13"/>
      <c r="FD92" s="13"/>
      <c r="FE92" s="13"/>
      <c r="FF92" s="13"/>
      <c r="FG92" s="13"/>
      <c r="FH92" s="13"/>
      <c r="FI92" s="13"/>
      <c r="FJ92" s="13"/>
    </row>
    <row r="93" spans="2:166" x14ac:dyDescent="0.25"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  <c r="EQ93" s="13"/>
      <c r="ER93" s="13"/>
      <c r="ES93" s="13"/>
      <c r="ET93" s="13"/>
      <c r="EU93" s="13"/>
      <c r="EV93" s="13"/>
      <c r="EW93" s="13"/>
      <c r="EX93" s="13"/>
      <c r="EY93" s="13"/>
      <c r="EZ93" s="13"/>
      <c r="FA93" s="13"/>
      <c r="FB93" s="13"/>
      <c r="FC93" s="13"/>
      <c r="FD93" s="13"/>
      <c r="FE93" s="13"/>
      <c r="FF93" s="13"/>
      <c r="FG93" s="13"/>
      <c r="FH93" s="13"/>
      <c r="FI93" s="13"/>
      <c r="FJ93" s="13"/>
    </row>
    <row r="94" spans="2:166" x14ac:dyDescent="0.25"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13"/>
      <c r="EG94" s="13"/>
      <c r="EH94" s="13"/>
      <c r="EI94" s="13"/>
      <c r="EJ94" s="13"/>
      <c r="EK94" s="13"/>
      <c r="EL94" s="13"/>
      <c r="EM94" s="13"/>
      <c r="EN94" s="13"/>
      <c r="EO94" s="13"/>
      <c r="EP94" s="13"/>
      <c r="EQ94" s="13"/>
      <c r="ER94" s="13"/>
      <c r="ES94" s="13"/>
      <c r="ET94" s="13"/>
      <c r="EU94" s="13"/>
      <c r="EV94" s="13"/>
      <c r="EW94" s="13"/>
      <c r="EX94" s="13"/>
      <c r="EY94" s="13"/>
      <c r="EZ94" s="13"/>
      <c r="FA94" s="13"/>
      <c r="FB94" s="13"/>
      <c r="FC94" s="13"/>
      <c r="FD94" s="13"/>
      <c r="FE94" s="13"/>
      <c r="FF94" s="13"/>
      <c r="FG94" s="13"/>
      <c r="FH94" s="13"/>
      <c r="FI94" s="13"/>
      <c r="FJ94" s="13"/>
    </row>
    <row r="95" spans="2:166" x14ac:dyDescent="0.25"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13"/>
      <c r="EM95" s="13"/>
      <c r="EN95" s="13"/>
      <c r="EO95" s="13"/>
      <c r="EP95" s="13"/>
      <c r="EQ95" s="13"/>
      <c r="ER95" s="13"/>
      <c r="ES95" s="13"/>
      <c r="ET95" s="13"/>
      <c r="EU95" s="13"/>
      <c r="EV95" s="13"/>
      <c r="EW95" s="13"/>
      <c r="EX95" s="13"/>
      <c r="EY95" s="13"/>
      <c r="EZ95" s="13"/>
      <c r="FA95" s="13"/>
      <c r="FB95" s="13"/>
      <c r="FC95" s="13"/>
      <c r="FD95" s="13"/>
      <c r="FE95" s="13"/>
      <c r="FF95" s="13"/>
      <c r="FG95" s="13"/>
      <c r="FH95" s="13"/>
      <c r="FI95" s="13"/>
      <c r="FJ95" s="13"/>
    </row>
    <row r="96" spans="2:166" x14ac:dyDescent="0.25"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  <c r="EF96" s="13"/>
      <c r="EG96" s="13"/>
      <c r="EH96" s="13"/>
      <c r="EI96" s="13"/>
      <c r="EJ96" s="13"/>
      <c r="EK96" s="13"/>
      <c r="EL96" s="13"/>
      <c r="EM96" s="13"/>
      <c r="EN96" s="13"/>
      <c r="EO96" s="13"/>
      <c r="EP96" s="13"/>
      <c r="EQ96" s="13"/>
      <c r="ER96" s="13"/>
      <c r="ES96" s="13"/>
      <c r="ET96" s="13"/>
      <c r="EU96" s="13"/>
      <c r="EV96" s="13"/>
      <c r="EW96" s="13"/>
      <c r="EX96" s="13"/>
      <c r="EY96" s="13"/>
      <c r="EZ96" s="13"/>
      <c r="FA96" s="13"/>
      <c r="FB96" s="13"/>
      <c r="FC96" s="13"/>
      <c r="FD96" s="13"/>
      <c r="FE96" s="13"/>
      <c r="FF96" s="13"/>
      <c r="FG96" s="13"/>
      <c r="FH96" s="13"/>
      <c r="FI96" s="13"/>
      <c r="FJ96" s="13"/>
    </row>
    <row r="97" spans="2:166" x14ac:dyDescent="0.25"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  <c r="EF97" s="13"/>
      <c r="EG97" s="13"/>
      <c r="EH97" s="13"/>
      <c r="EI97" s="13"/>
      <c r="EJ97" s="13"/>
      <c r="EK97" s="13"/>
      <c r="EL97" s="13"/>
      <c r="EM97" s="13"/>
      <c r="EN97" s="13"/>
      <c r="EO97" s="13"/>
      <c r="EP97" s="13"/>
      <c r="EQ97" s="13"/>
      <c r="ER97" s="13"/>
      <c r="ES97" s="13"/>
      <c r="ET97" s="13"/>
      <c r="EU97" s="13"/>
      <c r="EV97" s="13"/>
      <c r="EW97" s="13"/>
      <c r="EX97" s="13"/>
      <c r="EY97" s="13"/>
      <c r="EZ97" s="13"/>
      <c r="FA97" s="13"/>
      <c r="FB97" s="13"/>
      <c r="FC97" s="13"/>
      <c r="FD97" s="13"/>
      <c r="FE97" s="13"/>
      <c r="FF97" s="13"/>
      <c r="FG97" s="13"/>
      <c r="FH97" s="13"/>
      <c r="FI97" s="13"/>
      <c r="FJ97" s="13"/>
    </row>
    <row r="98" spans="2:166" x14ac:dyDescent="0.25"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  <c r="EC98" s="13"/>
      <c r="ED98" s="13"/>
      <c r="EE98" s="13"/>
      <c r="EF98" s="13"/>
      <c r="EG98" s="13"/>
      <c r="EH98" s="13"/>
      <c r="EI98" s="13"/>
      <c r="EJ98" s="13"/>
      <c r="EK98" s="13"/>
      <c r="EL98" s="13"/>
      <c r="EM98" s="13"/>
      <c r="EN98" s="13"/>
      <c r="EO98" s="13"/>
      <c r="EP98" s="13"/>
      <c r="EQ98" s="13"/>
      <c r="ER98" s="13"/>
      <c r="ES98" s="13"/>
      <c r="ET98" s="13"/>
      <c r="EU98" s="13"/>
      <c r="EV98" s="13"/>
      <c r="EW98" s="13"/>
      <c r="EX98" s="13"/>
      <c r="EY98" s="13"/>
      <c r="EZ98" s="13"/>
      <c r="FA98" s="13"/>
      <c r="FB98" s="13"/>
      <c r="FC98" s="13"/>
      <c r="FD98" s="13"/>
      <c r="FE98" s="13"/>
      <c r="FF98" s="13"/>
      <c r="FG98" s="13"/>
      <c r="FH98" s="13"/>
      <c r="FI98" s="13"/>
      <c r="FJ98" s="13"/>
    </row>
    <row r="99" spans="2:166" x14ac:dyDescent="0.25"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13"/>
      <c r="EM99" s="13"/>
      <c r="EN99" s="13"/>
      <c r="EO99" s="13"/>
      <c r="EP99" s="13"/>
      <c r="EQ99" s="13"/>
      <c r="ER99" s="13"/>
      <c r="ES99" s="13"/>
      <c r="ET99" s="13"/>
      <c r="EU99" s="13"/>
      <c r="EV99" s="13"/>
      <c r="EW99" s="13"/>
      <c r="EX99" s="13"/>
      <c r="EY99" s="13"/>
      <c r="EZ99" s="13"/>
      <c r="FA99" s="13"/>
      <c r="FB99" s="13"/>
      <c r="FC99" s="13"/>
      <c r="FD99" s="13"/>
      <c r="FE99" s="13"/>
      <c r="FF99" s="13"/>
      <c r="FG99" s="13"/>
      <c r="FH99" s="13"/>
      <c r="FI99" s="13"/>
      <c r="FJ99" s="13"/>
    </row>
    <row r="100" spans="2:166" x14ac:dyDescent="0.25"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  <c r="EG100" s="13"/>
      <c r="EH100" s="13"/>
      <c r="EI100" s="13"/>
      <c r="EJ100" s="13"/>
      <c r="EK100" s="13"/>
      <c r="EL100" s="13"/>
      <c r="EM100" s="13"/>
      <c r="EN100" s="13"/>
      <c r="EO100" s="13"/>
      <c r="EP100" s="13"/>
      <c r="EQ100" s="13"/>
      <c r="ER100" s="13"/>
      <c r="ES100" s="13"/>
      <c r="ET100" s="13"/>
      <c r="EU100" s="13"/>
      <c r="EV100" s="13"/>
      <c r="EW100" s="13"/>
      <c r="EX100" s="13"/>
      <c r="EY100" s="13"/>
      <c r="EZ100" s="13"/>
      <c r="FA100" s="13"/>
      <c r="FB100" s="13"/>
      <c r="FC100" s="13"/>
      <c r="FD100" s="13"/>
      <c r="FE100" s="13"/>
      <c r="FF100" s="13"/>
      <c r="FG100" s="13"/>
      <c r="FH100" s="13"/>
      <c r="FI100" s="13"/>
      <c r="FJ100" s="13"/>
    </row>
    <row r="101" spans="2:166" x14ac:dyDescent="0.25"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13"/>
      <c r="EM101" s="13"/>
      <c r="EN101" s="13"/>
      <c r="EO101" s="13"/>
      <c r="EP101" s="13"/>
      <c r="EQ101" s="13"/>
      <c r="ER101" s="13"/>
      <c r="ES101" s="13"/>
      <c r="ET101" s="13"/>
      <c r="EU101" s="13"/>
      <c r="EV101" s="13"/>
      <c r="EW101" s="13"/>
      <c r="EX101" s="13"/>
      <c r="EY101" s="13"/>
      <c r="EZ101" s="13"/>
      <c r="FA101" s="13"/>
      <c r="FB101" s="13"/>
      <c r="FC101" s="13"/>
      <c r="FD101" s="13"/>
      <c r="FE101" s="13"/>
      <c r="FF101" s="13"/>
      <c r="FG101" s="13"/>
      <c r="FH101" s="13"/>
      <c r="FI101" s="13"/>
      <c r="FJ101" s="13"/>
    </row>
    <row r="102" spans="2:166" x14ac:dyDescent="0.25"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  <c r="EF102" s="13"/>
      <c r="EG102" s="13"/>
      <c r="EH102" s="13"/>
      <c r="EI102" s="13"/>
      <c r="EJ102" s="13"/>
      <c r="EK102" s="13"/>
      <c r="EL102" s="13"/>
      <c r="EM102" s="13"/>
      <c r="EN102" s="13"/>
      <c r="EO102" s="13"/>
      <c r="EP102" s="13"/>
      <c r="EQ102" s="13"/>
      <c r="ER102" s="13"/>
      <c r="ES102" s="13"/>
      <c r="ET102" s="13"/>
      <c r="EU102" s="13"/>
      <c r="EV102" s="13"/>
      <c r="EW102" s="13"/>
      <c r="EX102" s="13"/>
      <c r="EY102" s="13"/>
      <c r="EZ102" s="13"/>
      <c r="FA102" s="13"/>
      <c r="FB102" s="13"/>
      <c r="FC102" s="13"/>
      <c r="FD102" s="13"/>
      <c r="FE102" s="13"/>
      <c r="FF102" s="13"/>
      <c r="FG102" s="13"/>
      <c r="FH102" s="13"/>
      <c r="FI102" s="13"/>
      <c r="FJ102" s="13"/>
    </row>
    <row r="103" spans="2:166" x14ac:dyDescent="0.25"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13"/>
      <c r="EM103" s="13"/>
      <c r="EN103" s="13"/>
      <c r="EO103" s="13"/>
      <c r="EP103" s="13"/>
      <c r="EQ103" s="13"/>
      <c r="ER103" s="13"/>
      <c r="ES103" s="13"/>
      <c r="ET103" s="13"/>
      <c r="EU103" s="13"/>
      <c r="EV103" s="13"/>
      <c r="EW103" s="13"/>
      <c r="EX103" s="13"/>
      <c r="EY103" s="13"/>
      <c r="EZ103" s="13"/>
      <c r="FA103" s="13"/>
      <c r="FB103" s="13"/>
      <c r="FC103" s="13"/>
      <c r="FD103" s="13"/>
      <c r="FE103" s="13"/>
      <c r="FF103" s="13"/>
      <c r="FG103" s="13"/>
      <c r="FH103" s="13"/>
      <c r="FI103" s="13"/>
      <c r="FJ103" s="13"/>
    </row>
    <row r="104" spans="2:166" x14ac:dyDescent="0.25"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13"/>
      <c r="EM104" s="13"/>
      <c r="EN104" s="13"/>
      <c r="EO104" s="13"/>
      <c r="EP104" s="13"/>
      <c r="EQ104" s="13"/>
      <c r="ER104" s="13"/>
      <c r="ES104" s="13"/>
      <c r="ET104" s="13"/>
      <c r="EU104" s="13"/>
      <c r="EV104" s="13"/>
      <c r="EW104" s="13"/>
      <c r="EX104" s="13"/>
      <c r="EY104" s="13"/>
      <c r="EZ104" s="13"/>
      <c r="FA104" s="13"/>
      <c r="FB104" s="13"/>
      <c r="FC104" s="13"/>
      <c r="FD104" s="13"/>
      <c r="FE104" s="13"/>
      <c r="FF104" s="13"/>
      <c r="FG104" s="13"/>
      <c r="FH104" s="13"/>
      <c r="FI104" s="13"/>
      <c r="FJ104" s="13"/>
    </row>
    <row r="105" spans="2:166" x14ac:dyDescent="0.25"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/>
      <c r="EL105" s="13"/>
      <c r="EM105" s="13"/>
      <c r="EN105" s="13"/>
      <c r="EO105" s="13"/>
      <c r="EP105" s="13"/>
      <c r="EQ105" s="13"/>
      <c r="ER105" s="13"/>
      <c r="ES105" s="13"/>
      <c r="ET105" s="13"/>
      <c r="EU105" s="13"/>
      <c r="EV105" s="13"/>
      <c r="EW105" s="13"/>
      <c r="EX105" s="13"/>
      <c r="EY105" s="13"/>
      <c r="EZ105" s="13"/>
      <c r="FA105" s="13"/>
      <c r="FB105" s="13"/>
      <c r="FC105" s="13"/>
      <c r="FD105" s="13"/>
      <c r="FE105" s="13"/>
      <c r="FF105" s="13"/>
      <c r="FG105" s="13"/>
      <c r="FH105" s="13"/>
      <c r="FI105" s="13"/>
      <c r="FJ105" s="13"/>
    </row>
    <row r="106" spans="2:166" x14ac:dyDescent="0.25"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3"/>
      <c r="EF106" s="13"/>
      <c r="EG106" s="13"/>
      <c r="EH106" s="13"/>
      <c r="EI106" s="13"/>
      <c r="EJ106" s="13"/>
      <c r="EK106" s="13"/>
      <c r="EL106" s="13"/>
      <c r="EM106" s="13"/>
      <c r="EN106" s="13"/>
      <c r="EO106" s="13"/>
      <c r="EP106" s="13"/>
      <c r="EQ106" s="13"/>
      <c r="ER106" s="13"/>
      <c r="ES106" s="13"/>
      <c r="ET106" s="13"/>
      <c r="EU106" s="13"/>
      <c r="EV106" s="13"/>
      <c r="EW106" s="13"/>
      <c r="EX106" s="13"/>
      <c r="EY106" s="13"/>
      <c r="EZ106" s="13"/>
      <c r="FA106" s="13"/>
      <c r="FB106" s="13"/>
      <c r="FC106" s="13"/>
      <c r="FD106" s="13"/>
      <c r="FE106" s="13"/>
      <c r="FF106" s="13"/>
      <c r="FG106" s="13"/>
      <c r="FH106" s="13"/>
      <c r="FI106" s="13"/>
      <c r="FJ106" s="13"/>
    </row>
    <row r="107" spans="2:166" x14ac:dyDescent="0.25"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13"/>
      <c r="EM107" s="13"/>
      <c r="EN107" s="13"/>
      <c r="EO107" s="13"/>
      <c r="EP107" s="13"/>
      <c r="EQ107" s="13"/>
      <c r="ER107" s="13"/>
      <c r="ES107" s="13"/>
      <c r="ET107" s="13"/>
      <c r="EU107" s="13"/>
      <c r="EV107" s="13"/>
      <c r="EW107" s="13"/>
      <c r="EX107" s="13"/>
      <c r="EY107" s="13"/>
      <c r="EZ107" s="13"/>
      <c r="FA107" s="13"/>
      <c r="FB107" s="13"/>
      <c r="FC107" s="13"/>
      <c r="FD107" s="13"/>
      <c r="FE107" s="13"/>
      <c r="FF107" s="13"/>
      <c r="FG107" s="13"/>
      <c r="FH107" s="13"/>
      <c r="FI107" s="13"/>
      <c r="FJ107" s="13"/>
    </row>
    <row r="108" spans="2:166" x14ac:dyDescent="0.25"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  <c r="EF108" s="13"/>
      <c r="EG108" s="13"/>
      <c r="EH108" s="13"/>
      <c r="EI108" s="13"/>
      <c r="EJ108" s="13"/>
      <c r="EK108" s="13"/>
      <c r="EL108" s="13"/>
      <c r="EM108" s="13"/>
      <c r="EN108" s="13"/>
      <c r="EO108" s="13"/>
      <c r="EP108" s="13"/>
      <c r="EQ108" s="13"/>
      <c r="ER108" s="13"/>
      <c r="ES108" s="13"/>
      <c r="ET108" s="13"/>
      <c r="EU108" s="13"/>
      <c r="EV108" s="13"/>
      <c r="EW108" s="13"/>
      <c r="EX108" s="13"/>
      <c r="EY108" s="13"/>
      <c r="EZ108" s="13"/>
      <c r="FA108" s="13"/>
      <c r="FB108" s="13"/>
      <c r="FC108" s="13"/>
      <c r="FD108" s="13"/>
      <c r="FE108" s="13"/>
      <c r="FF108" s="13"/>
      <c r="FG108" s="13"/>
      <c r="FH108" s="13"/>
      <c r="FI108" s="13"/>
      <c r="FJ108" s="13"/>
    </row>
    <row r="109" spans="2:166" x14ac:dyDescent="0.25"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13"/>
      <c r="EM109" s="13"/>
      <c r="EN109" s="13"/>
      <c r="EO109" s="13"/>
      <c r="EP109" s="13"/>
      <c r="EQ109" s="13"/>
      <c r="ER109" s="13"/>
      <c r="ES109" s="13"/>
      <c r="ET109" s="13"/>
      <c r="EU109" s="13"/>
      <c r="EV109" s="13"/>
      <c r="EW109" s="13"/>
      <c r="EX109" s="13"/>
      <c r="EY109" s="13"/>
      <c r="EZ109" s="13"/>
      <c r="FA109" s="13"/>
      <c r="FB109" s="13"/>
      <c r="FC109" s="13"/>
      <c r="FD109" s="13"/>
      <c r="FE109" s="13"/>
      <c r="FF109" s="13"/>
      <c r="FG109" s="13"/>
      <c r="FH109" s="13"/>
      <c r="FI109" s="13"/>
      <c r="FJ109" s="13"/>
    </row>
    <row r="110" spans="2:166" x14ac:dyDescent="0.25"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  <c r="EC110" s="13"/>
      <c r="ED110" s="13"/>
      <c r="EE110" s="13"/>
      <c r="EF110" s="13"/>
      <c r="EG110" s="13"/>
      <c r="EH110" s="13"/>
      <c r="EI110" s="13"/>
      <c r="EJ110" s="13"/>
      <c r="EK110" s="13"/>
      <c r="EL110" s="13"/>
      <c r="EM110" s="13"/>
      <c r="EN110" s="13"/>
      <c r="EO110" s="13"/>
      <c r="EP110" s="13"/>
      <c r="EQ110" s="13"/>
      <c r="ER110" s="13"/>
      <c r="ES110" s="13"/>
      <c r="ET110" s="13"/>
      <c r="EU110" s="13"/>
      <c r="EV110" s="13"/>
      <c r="EW110" s="13"/>
      <c r="EX110" s="13"/>
      <c r="EY110" s="13"/>
      <c r="EZ110" s="13"/>
      <c r="FA110" s="13"/>
      <c r="FB110" s="13"/>
      <c r="FC110" s="13"/>
      <c r="FD110" s="13"/>
      <c r="FE110" s="13"/>
      <c r="FF110" s="13"/>
      <c r="FG110" s="13"/>
      <c r="FH110" s="13"/>
      <c r="FI110" s="13"/>
      <c r="FJ110" s="13"/>
    </row>
    <row r="111" spans="2:166" x14ac:dyDescent="0.25"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13"/>
      <c r="EM111" s="13"/>
      <c r="EN111" s="13"/>
      <c r="EO111" s="13"/>
      <c r="EP111" s="13"/>
      <c r="EQ111" s="13"/>
      <c r="ER111" s="13"/>
      <c r="ES111" s="13"/>
      <c r="ET111" s="13"/>
      <c r="EU111" s="13"/>
      <c r="EV111" s="13"/>
      <c r="EW111" s="13"/>
      <c r="EX111" s="13"/>
      <c r="EY111" s="13"/>
      <c r="EZ111" s="13"/>
      <c r="FA111" s="13"/>
      <c r="FB111" s="13"/>
      <c r="FC111" s="13"/>
      <c r="FD111" s="13"/>
      <c r="FE111" s="13"/>
      <c r="FF111" s="13"/>
      <c r="FG111" s="13"/>
      <c r="FH111" s="13"/>
      <c r="FI111" s="13"/>
      <c r="FJ111" s="13"/>
    </row>
    <row r="112" spans="2:166" x14ac:dyDescent="0.25"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3"/>
      <c r="EF112" s="13"/>
      <c r="EG112" s="13"/>
      <c r="EH112" s="13"/>
      <c r="EI112" s="13"/>
      <c r="EJ112" s="13"/>
      <c r="EK112" s="13"/>
      <c r="EL112" s="13"/>
      <c r="EM112" s="13"/>
      <c r="EN112" s="13"/>
      <c r="EO112" s="13"/>
      <c r="EP112" s="13"/>
      <c r="EQ112" s="13"/>
      <c r="ER112" s="13"/>
      <c r="ES112" s="13"/>
      <c r="ET112" s="13"/>
      <c r="EU112" s="13"/>
      <c r="EV112" s="13"/>
      <c r="EW112" s="13"/>
      <c r="EX112" s="13"/>
      <c r="EY112" s="13"/>
      <c r="EZ112" s="13"/>
      <c r="FA112" s="13"/>
      <c r="FB112" s="13"/>
      <c r="FC112" s="13"/>
      <c r="FD112" s="13"/>
      <c r="FE112" s="13"/>
      <c r="FF112" s="13"/>
      <c r="FG112" s="13"/>
      <c r="FH112" s="13"/>
      <c r="FI112" s="13"/>
      <c r="FJ112" s="13"/>
    </row>
    <row r="113" spans="2:166" x14ac:dyDescent="0.25"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13"/>
      <c r="EM113" s="13"/>
      <c r="EN113" s="13"/>
      <c r="EO113" s="13"/>
      <c r="EP113" s="13"/>
      <c r="EQ113" s="13"/>
      <c r="ER113" s="13"/>
      <c r="ES113" s="13"/>
      <c r="ET113" s="13"/>
      <c r="EU113" s="13"/>
      <c r="EV113" s="13"/>
      <c r="EW113" s="13"/>
      <c r="EX113" s="13"/>
      <c r="EY113" s="13"/>
      <c r="EZ113" s="13"/>
      <c r="FA113" s="13"/>
      <c r="FB113" s="13"/>
      <c r="FC113" s="13"/>
      <c r="FD113" s="13"/>
      <c r="FE113" s="13"/>
      <c r="FF113" s="13"/>
      <c r="FG113" s="13"/>
      <c r="FH113" s="13"/>
      <c r="FI113" s="13"/>
      <c r="FJ113" s="13"/>
    </row>
    <row r="114" spans="2:166" x14ac:dyDescent="0.25"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3"/>
      <c r="EF114" s="13"/>
      <c r="EG114" s="13"/>
      <c r="EH114" s="13"/>
      <c r="EI114" s="13"/>
      <c r="EJ114" s="13"/>
      <c r="EK114" s="13"/>
      <c r="EL114" s="13"/>
      <c r="EM114" s="13"/>
      <c r="EN114" s="13"/>
      <c r="EO114" s="13"/>
      <c r="EP114" s="13"/>
      <c r="EQ114" s="13"/>
      <c r="ER114" s="13"/>
      <c r="ES114" s="13"/>
      <c r="ET114" s="13"/>
      <c r="EU114" s="13"/>
      <c r="EV114" s="13"/>
      <c r="EW114" s="13"/>
      <c r="EX114" s="13"/>
      <c r="EY114" s="13"/>
      <c r="EZ114" s="13"/>
      <c r="FA114" s="13"/>
      <c r="FB114" s="13"/>
      <c r="FC114" s="13"/>
      <c r="FD114" s="13"/>
      <c r="FE114" s="13"/>
      <c r="FF114" s="13"/>
      <c r="FG114" s="13"/>
      <c r="FH114" s="13"/>
      <c r="FI114" s="13"/>
      <c r="FJ114" s="13"/>
    </row>
    <row r="115" spans="2:166" x14ac:dyDescent="0.25"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/>
      <c r="EP115" s="13"/>
      <c r="EQ115" s="13"/>
      <c r="ER115" s="13"/>
      <c r="ES115" s="13"/>
      <c r="ET115" s="13"/>
      <c r="EU115" s="13"/>
      <c r="EV115" s="13"/>
      <c r="EW115" s="13"/>
      <c r="EX115" s="13"/>
      <c r="EY115" s="13"/>
      <c r="EZ115" s="13"/>
      <c r="FA115" s="13"/>
      <c r="FB115" s="13"/>
      <c r="FC115" s="13"/>
      <c r="FD115" s="13"/>
      <c r="FE115" s="13"/>
      <c r="FF115" s="13"/>
      <c r="FG115" s="13"/>
      <c r="FH115" s="13"/>
      <c r="FI115" s="13"/>
      <c r="FJ115" s="13"/>
    </row>
    <row r="116" spans="2:166" x14ac:dyDescent="0.25"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3"/>
      <c r="EF116" s="13"/>
      <c r="EG116" s="13"/>
      <c r="EH116" s="13"/>
      <c r="EI116" s="13"/>
      <c r="EJ116" s="13"/>
      <c r="EK116" s="13"/>
      <c r="EL116" s="13"/>
      <c r="EM116" s="13"/>
      <c r="EN116" s="13"/>
      <c r="EO116" s="13"/>
      <c r="EP116" s="13"/>
      <c r="EQ116" s="13"/>
      <c r="ER116" s="13"/>
      <c r="ES116" s="13"/>
      <c r="ET116" s="13"/>
      <c r="EU116" s="13"/>
      <c r="EV116" s="13"/>
      <c r="EW116" s="13"/>
      <c r="EX116" s="13"/>
      <c r="EY116" s="13"/>
      <c r="EZ116" s="13"/>
      <c r="FA116" s="13"/>
      <c r="FB116" s="13"/>
      <c r="FC116" s="13"/>
      <c r="FD116" s="13"/>
      <c r="FE116" s="13"/>
      <c r="FF116" s="13"/>
      <c r="FG116" s="13"/>
      <c r="FH116" s="13"/>
      <c r="FI116" s="13"/>
      <c r="FJ116" s="13"/>
    </row>
    <row r="117" spans="2:166" x14ac:dyDescent="0.25"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13"/>
      <c r="EM117" s="13"/>
      <c r="EN117" s="13"/>
      <c r="EO117" s="13"/>
      <c r="EP117" s="13"/>
      <c r="EQ117" s="13"/>
      <c r="ER117" s="13"/>
      <c r="ES117" s="13"/>
      <c r="ET117" s="13"/>
      <c r="EU117" s="13"/>
      <c r="EV117" s="13"/>
      <c r="EW117" s="13"/>
      <c r="EX117" s="13"/>
      <c r="EY117" s="13"/>
      <c r="EZ117" s="13"/>
      <c r="FA117" s="13"/>
      <c r="FB117" s="13"/>
      <c r="FC117" s="13"/>
      <c r="FD117" s="13"/>
      <c r="FE117" s="13"/>
      <c r="FF117" s="13"/>
      <c r="FG117" s="13"/>
      <c r="FH117" s="13"/>
      <c r="FI117" s="13"/>
      <c r="FJ117" s="13"/>
    </row>
    <row r="118" spans="2:166" x14ac:dyDescent="0.25"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  <c r="EE118" s="13"/>
      <c r="EF118" s="13"/>
      <c r="EG118" s="13"/>
      <c r="EH118" s="13"/>
      <c r="EI118" s="13"/>
      <c r="EJ118" s="13"/>
      <c r="EK118" s="13"/>
      <c r="EL118" s="13"/>
      <c r="EM118" s="13"/>
      <c r="EN118" s="13"/>
      <c r="EO118" s="13"/>
      <c r="EP118" s="13"/>
      <c r="EQ118" s="13"/>
      <c r="ER118" s="13"/>
      <c r="ES118" s="13"/>
      <c r="ET118" s="13"/>
      <c r="EU118" s="13"/>
      <c r="EV118" s="13"/>
      <c r="EW118" s="13"/>
      <c r="EX118" s="13"/>
      <c r="EY118" s="13"/>
      <c r="EZ118" s="13"/>
      <c r="FA118" s="13"/>
      <c r="FB118" s="13"/>
      <c r="FC118" s="13"/>
      <c r="FD118" s="13"/>
      <c r="FE118" s="13"/>
      <c r="FF118" s="13"/>
      <c r="FG118" s="13"/>
      <c r="FH118" s="13"/>
      <c r="FI118" s="13"/>
      <c r="FJ118" s="13"/>
    </row>
    <row r="119" spans="2:166" x14ac:dyDescent="0.25"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  <c r="ED119" s="13"/>
      <c r="EE119" s="13"/>
      <c r="EF119" s="13"/>
      <c r="EG119" s="13"/>
      <c r="EH119" s="13"/>
      <c r="EI119" s="13"/>
      <c r="EJ119" s="13"/>
      <c r="EK119" s="13"/>
      <c r="EL119" s="13"/>
      <c r="EM119" s="13"/>
      <c r="EN119" s="13"/>
      <c r="EO119" s="13"/>
      <c r="EP119" s="13"/>
      <c r="EQ119" s="13"/>
      <c r="ER119" s="13"/>
      <c r="ES119" s="13"/>
      <c r="ET119" s="13"/>
      <c r="EU119" s="13"/>
      <c r="EV119" s="13"/>
      <c r="EW119" s="13"/>
      <c r="EX119" s="13"/>
      <c r="EY119" s="13"/>
      <c r="EZ119" s="13"/>
      <c r="FA119" s="13"/>
      <c r="FB119" s="13"/>
      <c r="FC119" s="13"/>
      <c r="FD119" s="13"/>
      <c r="FE119" s="13"/>
      <c r="FF119" s="13"/>
      <c r="FG119" s="13"/>
      <c r="FH119" s="13"/>
      <c r="FI119" s="13"/>
      <c r="FJ119" s="13"/>
    </row>
    <row r="120" spans="2:166" x14ac:dyDescent="0.25"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  <c r="EE120" s="13"/>
      <c r="EF120" s="13"/>
      <c r="EG120" s="13"/>
      <c r="EH120" s="13"/>
      <c r="EI120" s="13"/>
      <c r="EJ120" s="13"/>
      <c r="EK120" s="13"/>
      <c r="EL120" s="13"/>
      <c r="EM120" s="13"/>
      <c r="EN120" s="13"/>
      <c r="EO120" s="13"/>
      <c r="EP120" s="13"/>
      <c r="EQ120" s="13"/>
      <c r="ER120" s="13"/>
      <c r="ES120" s="13"/>
      <c r="ET120" s="13"/>
      <c r="EU120" s="13"/>
      <c r="EV120" s="13"/>
      <c r="EW120" s="13"/>
      <c r="EX120" s="13"/>
      <c r="EY120" s="13"/>
      <c r="EZ120" s="13"/>
      <c r="FA120" s="13"/>
      <c r="FB120" s="13"/>
      <c r="FC120" s="13"/>
      <c r="FD120" s="13"/>
      <c r="FE120" s="13"/>
      <c r="FF120" s="13"/>
      <c r="FG120" s="13"/>
      <c r="FH120" s="13"/>
      <c r="FI120" s="13"/>
      <c r="FJ120" s="13"/>
    </row>
    <row r="121" spans="2:166" x14ac:dyDescent="0.25"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  <c r="EG121" s="13"/>
      <c r="EH121" s="13"/>
      <c r="EI121" s="13"/>
      <c r="EJ121" s="13"/>
      <c r="EK121" s="13"/>
      <c r="EL121" s="13"/>
      <c r="EM121" s="13"/>
      <c r="EN121" s="13"/>
      <c r="EO121" s="13"/>
      <c r="EP121" s="13"/>
      <c r="EQ121" s="13"/>
      <c r="ER121" s="13"/>
      <c r="ES121" s="13"/>
      <c r="ET121" s="13"/>
      <c r="EU121" s="13"/>
      <c r="EV121" s="13"/>
      <c r="EW121" s="13"/>
      <c r="EX121" s="13"/>
      <c r="EY121" s="13"/>
      <c r="EZ121" s="13"/>
      <c r="FA121" s="13"/>
      <c r="FB121" s="13"/>
      <c r="FC121" s="13"/>
      <c r="FD121" s="13"/>
      <c r="FE121" s="13"/>
      <c r="FF121" s="13"/>
      <c r="FG121" s="13"/>
      <c r="FH121" s="13"/>
      <c r="FI121" s="13"/>
      <c r="FJ121" s="13"/>
    </row>
    <row r="122" spans="2:166" x14ac:dyDescent="0.25"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  <c r="ED122" s="13"/>
      <c r="EE122" s="13"/>
      <c r="EF122" s="13"/>
      <c r="EG122" s="13"/>
      <c r="EH122" s="13"/>
      <c r="EI122" s="13"/>
      <c r="EJ122" s="13"/>
      <c r="EK122" s="13"/>
      <c r="EL122" s="13"/>
      <c r="EM122" s="13"/>
      <c r="EN122" s="13"/>
      <c r="EO122" s="13"/>
      <c r="EP122" s="13"/>
      <c r="EQ122" s="13"/>
      <c r="ER122" s="13"/>
      <c r="ES122" s="13"/>
      <c r="ET122" s="13"/>
      <c r="EU122" s="13"/>
      <c r="EV122" s="13"/>
      <c r="EW122" s="13"/>
      <c r="EX122" s="13"/>
      <c r="EY122" s="13"/>
      <c r="EZ122" s="13"/>
      <c r="FA122" s="13"/>
      <c r="FB122" s="13"/>
      <c r="FC122" s="13"/>
      <c r="FD122" s="13"/>
      <c r="FE122" s="13"/>
      <c r="FF122" s="13"/>
      <c r="FG122" s="13"/>
      <c r="FH122" s="13"/>
      <c r="FI122" s="13"/>
      <c r="FJ122" s="13"/>
    </row>
    <row r="123" spans="2:166" x14ac:dyDescent="0.25"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13"/>
      <c r="EM123" s="13"/>
      <c r="EN123" s="13"/>
      <c r="EO123" s="13"/>
      <c r="EP123" s="13"/>
      <c r="EQ123" s="13"/>
      <c r="ER123" s="13"/>
      <c r="ES123" s="13"/>
      <c r="ET123" s="13"/>
      <c r="EU123" s="13"/>
      <c r="EV123" s="13"/>
      <c r="EW123" s="13"/>
      <c r="EX123" s="13"/>
      <c r="EY123" s="13"/>
      <c r="EZ123" s="13"/>
      <c r="FA123" s="13"/>
      <c r="FB123" s="13"/>
      <c r="FC123" s="13"/>
      <c r="FD123" s="13"/>
      <c r="FE123" s="13"/>
      <c r="FF123" s="13"/>
      <c r="FG123" s="13"/>
      <c r="FH123" s="13"/>
      <c r="FI123" s="13"/>
      <c r="FJ123" s="13"/>
    </row>
    <row r="124" spans="2:166" x14ac:dyDescent="0.25"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3"/>
      <c r="EF124" s="13"/>
      <c r="EG124" s="13"/>
      <c r="EH124" s="13"/>
      <c r="EI124" s="13"/>
      <c r="EJ124" s="13"/>
      <c r="EK124" s="13"/>
      <c r="EL124" s="13"/>
      <c r="EM124" s="13"/>
      <c r="EN124" s="13"/>
      <c r="EO124" s="13"/>
      <c r="EP124" s="13"/>
      <c r="EQ124" s="13"/>
      <c r="ER124" s="13"/>
      <c r="ES124" s="13"/>
      <c r="ET124" s="13"/>
      <c r="EU124" s="13"/>
      <c r="EV124" s="13"/>
      <c r="EW124" s="13"/>
      <c r="EX124" s="13"/>
      <c r="EY124" s="13"/>
      <c r="EZ124" s="13"/>
      <c r="FA124" s="13"/>
      <c r="FB124" s="13"/>
      <c r="FC124" s="13"/>
      <c r="FD124" s="13"/>
      <c r="FE124" s="13"/>
      <c r="FF124" s="13"/>
      <c r="FG124" s="13"/>
      <c r="FH124" s="13"/>
      <c r="FI124" s="13"/>
      <c r="FJ124" s="13"/>
    </row>
    <row r="125" spans="2:166" x14ac:dyDescent="0.25"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13"/>
      <c r="EM125" s="13"/>
      <c r="EN125" s="13"/>
      <c r="EO125" s="13"/>
      <c r="EP125" s="13"/>
      <c r="EQ125" s="13"/>
      <c r="ER125" s="13"/>
      <c r="ES125" s="13"/>
      <c r="ET125" s="13"/>
      <c r="EU125" s="13"/>
      <c r="EV125" s="13"/>
      <c r="EW125" s="13"/>
      <c r="EX125" s="13"/>
      <c r="EY125" s="13"/>
      <c r="EZ125" s="13"/>
      <c r="FA125" s="13"/>
      <c r="FB125" s="13"/>
      <c r="FC125" s="13"/>
      <c r="FD125" s="13"/>
      <c r="FE125" s="13"/>
      <c r="FF125" s="13"/>
      <c r="FG125" s="13"/>
      <c r="FH125" s="13"/>
      <c r="FI125" s="13"/>
      <c r="FJ125" s="13"/>
    </row>
    <row r="126" spans="2:166" x14ac:dyDescent="0.25"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3"/>
      <c r="EF126" s="13"/>
      <c r="EG126" s="13"/>
      <c r="EH126" s="13"/>
      <c r="EI126" s="13"/>
      <c r="EJ126" s="13"/>
      <c r="EK126" s="13"/>
      <c r="EL126" s="13"/>
      <c r="EM126" s="13"/>
      <c r="EN126" s="13"/>
      <c r="EO126" s="13"/>
      <c r="EP126" s="13"/>
      <c r="EQ126" s="13"/>
      <c r="ER126" s="13"/>
      <c r="ES126" s="13"/>
      <c r="ET126" s="13"/>
      <c r="EU126" s="13"/>
      <c r="EV126" s="13"/>
      <c r="EW126" s="13"/>
      <c r="EX126" s="13"/>
      <c r="EY126" s="13"/>
      <c r="EZ126" s="13"/>
      <c r="FA126" s="13"/>
      <c r="FB126" s="13"/>
      <c r="FC126" s="13"/>
      <c r="FD126" s="13"/>
      <c r="FE126" s="13"/>
      <c r="FF126" s="13"/>
      <c r="FG126" s="13"/>
      <c r="FH126" s="13"/>
      <c r="FI126" s="13"/>
      <c r="FJ126" s="13"/>
    </row>
    <row r="127" spans="2:166" x14ac:dyDescent="0.25"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13"/>
      <c r="EM127" s="13"/>
      <c r="EN127" s="13"/>
      <c r="EO127" s="13"/>
      <c r="EP127" s="13"/>
      <c r="EQ127" s="13"/>
      <c r="ER127" s="13"/>
      <c r="ES127" s="13"/>
      <c r="ET127" s="13"/>
      <c r="EU127" s="13"/>
      <c r="EV127" s="13"/>
      <c r="EW127" s="13"/>
      <c r="EX127" s="13"/>
      <c r="EY127" s="13"/>
      <c r="EZ127" s="13"/>
      <c r="FA127" s="13"/>
      <c r="FB127" s="13"/>
      <c r="FC127" s="13"/>
      <c r="FD127" s="13"/>
      <c r="FE127" s="13"/>
      <c r="FF127" s="13"/>
      <c r="FG127" s="13"/>
      <c r="FH127" s="13"/>
      <c r="FI127" s="13"/>
      <c r="FJ127" s="13"/>
    </row>
    <row r="128" spans="2:166" x14ac:dyDescent="0.25"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  <c r="EE128" s="13"/>
      <c r="EF128" s="13"/>
      <c r="EG128" s="13"/>
      <c r="EH128" s="13"/>
      <c r="EI128" s="13"/>
      <c r="EJ128" s="13"/>
      <c r="EK128" s="13"/>
      <c r="EL128" s="13"/>
      <c r="EM128" s="13"/>
      <c r="EN128" s="13"/>
      <c r="EO128" s="13"/>
      <c r="EP128" s="13"/>
      <c r="EQ128" s="13"/>
      <c r="ER128" s="13"/>
      <c r="ES128" s="13"/>
      <c r="ET128" s="13"/>
      <c r="EU128" s="13"/>
      <c r="EV128" s="13"/>
      <c r="EW128" s="13"/>
      <c r="EX128" s="13"/>
      <c r="EY128" s="13"/>
      <c r="EZ128" s="13"/>
      <c r="FA128" s="13"/>
      <c r="FB128" s="13"/>
      <c r="FC128" s="13"/>
      <c r="FD128" s="13"/>
      <c r="FE128" s="13"/>
      <c r="FF128" s="13"/>
      <c r="FG128" s="13"/>
      <c r="FH128" s="13"/>
      <c r="FI128" s="13"/>
      <c r="FJ128" s="13"/>
    </row>
    <row r="129" spans="2:166" x14ac:dyDescent="0.25"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13"/>
      <c r="EM129" s="13"/>
      <c r="EN129" s="13"/>
      <c r="EO129" s="13"/>
      <c r="EP129" s="13"/>
      <c r="EQ129" s="13"/>
      <c r="ER129" s="13"/>
      <c r="ES129" s="13"/>
      <c r="ET129" s="13"/>
      <c r="EU129" s="13"/>
      <c r="EV129" s="13"/>
      <c r="EW129" s="13"/>
      <c r="EX129" s="13"/>
      <c r="EY129" s="13"/>
      <c r="EZ129" s="13"/>
      <c r="FA129" s="13"/>
      <c r="FB129" s="13"/>
      <c r="FC129" s="13"/>
      <c r="FD129" s="13"/>
      <c r="FE129" s="13"/>
      <c r="FF129" s="13"/>
      <c r="FG129" s="13"/>
      <c r="FH129" s="13"/>
      <c r="FI129" s="13"/>
      <c r="FJ129" s="13"/>
    </row>
    <row r="130" spans="2:166" x14ac:dyDescent="0.25"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3"/>
      <c r="EC130" s="13"/>
      <c r="ED130" s="13"/>
      <c r="EE130" s="13"/>
      <c r="EF130" s="13"/>
      <c r="EG130" s="13"/>
      <c r="EH130" s="13"/>
      <c r="EI130" s="13"/>
      <c r="EJ130" s="13"/>
      <c r="EK130" s="13"/>
      <c r="EL130" s="13"/>
      <c r="EM130" s="13"/>
      <c r="EN130" s="13"/>
      <c r="EO130" s="13"/>
      <c r="EP130" s="13"/>
      <c r="EQ130" s="13"/>
      <c r="ER130" s="13"/>
      <c r="ES130" s="13"/>
      <c r="ET130" s="13"/>
      <c r="EU130" s="13"/>
      <c r="EV130" s="13"/>
      <c r="EW130" s="13"/>
      <c r="EX130" s="13"/>
      <c r="EY130" s="13"/>
      <c r="EZ130" s="13"/>
      <c r="FA130" s="13"/>
      <c r="FB130" s="13"/>
      <c r="FC130" s="13"/>
      <c r="FD130" s="13"/>
      <c r="FE130" s="13"/>
      <c r="FF130" s="13"/>
      <c r="FG130" s="13"/>
      <c r="FH130" s="13"/>
      <c r="FI130" s="13"/>
      <c r="FJ130" s="13"/>
    </row>
    <row r="131" spans="2:166" x14ac:dyDescent="0.25"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  <c r="EV131" s="13"/>
      <c r="EW131" s="13"/>
      <c r="EX131" s="13"/>
      <c r="EY131" s="13"/>
      <c r="EZ131" s="13"/>
      <c r="FA131" s="13"/>
      <c r="FB131" s="13"/>
      <c r="FC131" s="13"/>
      <c r="FD131" s="13"/>
      <c r="FE131" s="13"/>
      <c r="FF131" s="13"/>
      <c r="FG131" s="13"/>
      <c r="FH131" s="13"/>
      <c r="FI131" s="13"/>
      <c r="FJ131" s="13"/>
    </row>
    <row r="132" spans="2:166" x14ac:dyDescent="0.25"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13"/>
      <c r="EM132" s="13"/>
      <c r="EN132" s="13"/>
      <c r="EO132" s="13"/>
      <c r="EP132" s="13"/>
      <c r="EQ132" s="13"/>
      <c r="ER132" s="13"/>
      <c r="ES132" s="13"/>
      <c r="ET132" s="13"/>
      <c r="EU132" s="13"/>
      <c r="EV132" s="13"/>
      <c r="EW132" s="13"/>
      <c r="EX132" s="13"/>
      <c r="EY132" s="13"/>
      <c r="EZ132" s="13"/>
      <c r="FA132" s="13"/>
      <c r="FB132" s="13"/>
      <c r="FC132" s="13"/>
      <c r="FD132" s="13"/>
      <c r="FE132" s="13"/>
      <c r="FF132" s="13"/>
      <c r="FG132" s="13"/>
      <c r="FH132" s="13"/>
      <c r="FI132" s="13"/>
      <c r="FJ132" s="13"/>
    </row>
    <row r="133" spans="2:166" x14ac:dyDescent="0.25"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13"/>
      <c r="EM133" s="13"/>
      <c r="EN133" s="13"/>
      <c r="EO133" s="13"/>
      <c r="EP133" s="13"/>
      <c r="EQ133" s="13"/>
      <c r="ER133" s="13"/>
      <c r="ES133" s="13"/>
      <c r="ET133" s="13"/>
      <c r="EU133" s="13"/>
      <c r="EV133" s="13"/>
      <c r="EW133" s="13"/>
      <c r="EX133" s="13"/>
      <c r="EY133" s="13"/>
      <c r="EZ133" s="13"/>
      <c r="FA133" s="13"/>
      <c r="FB133" s="13"/>
      <c r="FC133" s="13"/>
      <c r="FD133" s="13"/>
      <c r="FE133" s="13"/>
      <c r="FF133" s="13"/>
      <c r="FG133" s="13"/>
      <c r="FH133" s="13"/>
      <c r="FI133" s="13"/>
      <c r="FJ133" s="13"/>
    </row>
    <row r="134" spans="2:166" x14ac:dyDescent="0.25"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  <c r="EF134" s="13"/>
      <c r="EG134" s="13"/>
      <c r="EH134" s="13"/>
      <c r="EI134" s="13"/>
      <c r="EJ134" s="13"/>
      <c r="EK134" s="13"/>
      <c r="EL134" s="13"/>
      <c r="EM134" s="13"/>
      <c r="EN134" s="13"/>
      <c r="EO134" s="13"/>
      <c r="EP134" s="13"/>
      <c r="EQ134" s="13"/>
      <c r="ER134" s="13"/>
      <c r="ES134" s="13"/>
      <c r="ET134" s="13"/>
      <c r="EU134" s="13"/>
      <c r="EV134" s="13"/>
      <c r="EW134" s="13"/>
      <c r="EX134" s="13"/>
      <c r="EY134" s="13"/>
      <c r="EZ134" s="13"/>
      <c r="FA134" s="13"/>
      <c r="FB134" s="13"/>
      <c r="FC134" s="13"/>
      <c r="FD134" s="13"/>
      <c r="FE134" s="13"/>
      <c r="FF134" s="13"/>
      <c r="FG134" s="13"/>
      <c r="FH134" s="13"/>
      <c r="FI134" s="13"/>
      <c r="FJ134" s="13"/>
    </row>
    <row r="135" spans="2:166" x14ac:dyDescent="0.25"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  <c r="EQ135" s="13"/>
      <c r="ER135" s="13"/>
      <c r="ES135" s="13"/>
      <c r="ET135" s="13"/>
      <c r="EU135" s="13"/>
      <c r="EV135" s="13"/>
      <c r="EW135" s="13"/>
      <c r="EX135" s="13"/>
      <c r="EY135" s="13"/>
      <c r="EZ135" s="13"/>
      <c r="FA135" s="13"/>
      <c r="FB135" s="13"/>
      <c r="FC135" s="13"/>
      <c r="FD135" s="13"/>
      <c r="FE135" s="13"/>
      <c r="FF135" s="13"/>
      <c r="FG135" s="13"/>
      <c r="FH135" s="13"/>
      <c r="FI135" s="13"/>
      <c r="FJ135" s="13"/>
    </row>
    <row r="136" spans="2:166" x14ac:dyDescent="0.25"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  <c r="EF136" s="13"/>
      <c r="EG136" s="13"/>
      <c r="EH136" s="13"/>
      <c r="EI136" s="13"/>
      <c r="EJ136" s="13"/>
      <c r="EK136" s="13"/>
      <c r="EL136" s="13"/>
      <c r="EM136" s="13"/>
      <c r="EN136" s="13"/>
      <c r="EO136" s="13"/>
      <c r="EP136" s="13"/>
      <c r="EQ136" s="13"/>
      <c r="ER136" s="13"/>
      <c r="ES136" s="13"/>
      <c r="ET136" s="13"/>
      <c r="EU136" s="13"/>
      <c r="EV136" s="13"/>
      <c r="EW136" s="13"/>
      <c r="EX136" s="13"/>
      <c r="EY136" s="13"/>
      <c r="EZ136" s="13"/>
      <c r="FA136" s="13"/>
      <c r="FB136" s="13"/>
      <c r="FC136" s="13"/>
      <c r="FD136" s="13"/>
      <c r="FE136" s="13"/>
      <c r="FF136" s="13"/>
      <c r="FG136" s="13"/>
      <c r="FH136" s="13"/>
      <c r="FI136" s="13"/>
      <c r="FJ136" s="13"/>
    </row>
    <row r="137" spans="2:166" x14ac:dyDescent="0.25"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  <c r="EQ137" s="13"/>
      <c r="ER137" s="13"/>
      <c r="ES137" s="13"/>
      <c r="ET137" s="13"/>
      <c r="EU137" s="13"/>
      <c r="EV137" s="13"/>
      <c r="EW137" s="13"/>
      <c r="EX137" s="13"/>
      <c r="EY137" s="13"/>
      <c r="EZ137" s="13"/>
      <c r="FA137" s="13"/>
      <c r="FB137" s="13"/>
      <c r="FC137" s="13"/>
      <c r="FD137" s="13"/>
      <c r="FE137" s="13"/>
      <c r="FF137" s="13"/>
      <c r="FG137" s="13"/>
      <c r="FH137" s="13"/>
      <c r="FI137" s="13"/>
      <c r="FJ137" s="13"/>
    </row>
    <row r="138" spans="2:166" x14ac:dyDescent="0.25"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  <c r="EE138" s="13"/>
      <c r="EF138" s="13"/>
      <c r="EG138" s="13"/>
      <c r="EH138" s="13"/>
      <c r="EI138" s="13"/>
      <c r="EJ138" s="13"/>
      <c r="EK138" s="13"/>
      <c r="EL138" s="13"/>
      <c r="EM138" s="13"/>
      <c r="EN138" s="13"/>
      <c r="EO138" s="13"/>
      <c r="EP138" s="13"/>
      <c r="EQ138" s="13"/>
      <c r="ER138" s="13"/>
      <c r="ES138" s="13"/>
      <c r="ET138" s="13"/>
      <c r="EU138" s="13"/>
      <c r="EV138" s="13"/>
      <c r="EW138" s="13"/>
      <c r="EX138" s="13"/>
      <c r="EY138" s="13"/>
      <c r="EZ138" s="13"/>
      <c r="FA138" s="13"/>
      <c r="FB138" s="13"/>
      <c r="FC138" s="13"/>
      <c r="FD138" s="13"/>
      <c r="FE138" s="13"/>
      <c r="FF138" s="13"/>
      <c r="FG138" s="13"/>
      <c r="FH138" s="13"/>
      <c r="FI138" s="13"/>
      <c r="FJ138" s="13"/>
    </row>
    <row r="139" spans="2:166" x14ac:dyDescent="0.25"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13"/>
      <c r="EM139" s="13"/>
      <c r="EN139" s="13"/>
      <c r="EO139" s="13"/>
      <c r="EP139" s="13"/>
      <c r="EQ139" s="13"/>
      <c r="ER139" s="13"/>
      <c r="ES139" s="13"/>
      <c r="ET139" s="13"/>
      <c r="EU139" s="13"/>
      <c r="EV139" s="13"/>
      <c r="EW139" s="13"/>
      <c r="EX139" s="13"/>
      <c r="EY139" s="13"/>
      <c r="EZ139" s="13"/>
      <c r="FA139" s="13"/>
      <c r="FB139" s="13"/>
      <c r="FC139" s="13"/>
      <c r="FD139" s="13"/>
      <c r="FE139" s="13"/>
      <c r="FF139" s="13"/>
      <c r="FG139" s="13"/>
      <c r="FH139" s="13"/>
      <c r="FI139" s="13"/>
      <c r="FJ139" s="13"/>
    </row>
    <row r="140" spans="2:166" x14ac:dyDescent="0.25"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3"/>
      <c r="EC140" s="13"/>
      <c r="ED140" s="13"/>
      <c r="EE140" s="13"/>
      <c r="EF140" s="13"/>
      <c r="EG140" s="13"/>
      <c r="EH140" s="13"/>
      <c r="EI140" s="13"/>
      <c r="EJ140" s="13"/>
      <c r="EK140" s="13"/>
      <c r="EL140" s="13"/>
      <c r="EM140" s="13"/>
      <c r="EN140" s="13"/>
      <c r="EO140" s="13"/>
      <c r="EP140" s="13"/>
      <c r="EQ140" s="13"/>
      <c r="ER140" s="13"/>
      <c r="ES140" s="13"/>
      <c r="ET140" s="13"/>
      <c r="EU140" s="13"/>
      <c r="EV140" s="13"/>
      <c r="EW140" s="13"/>
      <c r="EX140" s="13"/>
      <c r="EY140" s="13"/>
      <c r="EZ140" s="13"/>
      <c r="FA140" s="13"/>
      <c r="FB140" s="13"/>
      <c r="FC140" s="13"/>
      <c r="FD140" s="13"/>
      <c r="FE140" s="13"/>
      <c r="FF140" s="13"/>
      <c r="FG140" s="13"/>
      <c r="FH140" s="13"/>
      <c r="FI140" s="13"/>
      <c r="FJ140" s="13"/>
    </row>
    <row r="141" spans="2:166" x14ac:dyDescent="0.25"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13"/>
      <c r="EM141" s="13"/>
      <c r="EN141" s="13"/>
      <c r="EO141" s="13"/>
      <c r="EP141" s="13"/>
      <c r="EQ141" s="13"/>
      <c r="ER141" s="13"/>
      <c r="ES141" s="13"/>
      <c r="ET141" s="13"/>
      <c r="EU141" s="13"/>
      <c r="EV141" s="13"/>
      <c r="EW141" s="13"/>
      <c r="EX141" s="13"/>
      <c r="EY141" s="13"/>
      <c r="EZ141" s="13"/>
      <c r="FA141" s="13"/>
      <c r="FB141" s="13"/>
      <c r="FC141" s="13"/>
      <c r="FD141" s="13"/>
      <c r="FE141" s="13"/>
      <c r="FF141" s="13"/>
      <c r="FG141" s="13"/>
      <c r="FH141" s="13"/>
      <c r="FI141" s="13"/>
      <c r="FJ141" s="13"/>
    </row>
    <row r="142" spans="2:166" x14ac:dyDescent="0.25"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  <c r="EF142" s="13"/>
      <c r="EG142" s="13"/>
      <c r="EH142" s="13"/>
      <c r="EI142" s="13"/>
      <c r="EJ142" s="13"/>
      <c r="EK142" s="13"/>
      <c r="EL142" s="13"/>
      <c r="EM142" s="13"/>
      <c r="EN142" s="13"/>
      <c r="EO142" s="13"/>
      <c r="EP142" s="13"/>
      <c r="EQ142" s="13"/>
      <c r="ER142" s="13"/>
      <c r="ES142" s="13"/>
      <c r="ET142" s="13"/>
      <c r="EU142" s="13"/>
      <c r="EV142" s="13"/>
      <c r="EW142" s="13"/>
      <c r="EX142" s="13"/>
      <c r="EY142" s="13"/>
      <c r="EZ142" s="13"/>
      <c r="FA142" s="13"/>
      <c r="FB142" s="13"/>
      <c r="FC142" s="13"/>
      <c r="FD142" s="13"/>
      <c r="FE142" s="13"/>
      <c r="FF142" s="13"/>
      <c r="FG142" s="13"/>
      <c r="FH142" s="13"/>
      <c r="FI142" s="13"/>
      <c r="FJ142" s="13"/>
    </row>
    <row r="143" spans="2:166" x14ac:dyDescent="0.25"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  <c r="EG143" s="13"/>
      <c r="EH143" s="13"/>
      <c r="EI143" s="13"/>
      <c r="EJ143" s="13"/>
      <c r="EK143" s="13"/>
      <c r="EL143" s="13"/>
      <c r="EM143" s="13"/>
      <c r="EN143" s="13"/>
      <c r="EO143" s="13"/>
      <c r="EP143" s="13"/>
      <c r="EQ143" s="13"/>
      <c r="ER143" s="13"/>
      <c r="ES143" s="13"/>
      <c r="ET143" s="13"/>
      <c r="EU143" s="13"/>
      <c r="EV143" s="13"/>
      <c r="EW143" s="13"/>
      <c r="EX143" s="13"/>
      <c r="EY143" s="13"/>
      <c r="EZ143" s="13"/>
      <c r="FA143" s="13"/>
      <c r="FB143" s="13"/>
      <c r="FC143" s="13"/>
      <c r="FD143" s="13"/>
      <c r="FE143" s="13"/>
      <c r="FF143" s="13"/>
      <c r="FG143" s="13"/>
      <c r="FH143" s="13"/>
      <c r="FI143" s="13"/>
      <c r="FJ143" s="13"/>
    </row>
    <row r="144" spans="2:166" x14ac:dyDescent="0.25"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  <c r="EF144" s="13"/>
      <c r="EG144" s="13"/>
      <c r="EH144" s="13"/>
      <c r="EI144" s="13"/>
      <c r="EJ144" s="13"/>
      <c r="EK144" s="13"/>
      <c r="EL144" s="13"/>
      <c r="EM144" s="13"/>
      <c r="EN144" s="13"/>
      <c r="EO144" s="13"/>
      <c r="EP144" s="13"/>
      <c r="EQ144" s="13"/>
      <c r="ER144" s="13"/>
      <c r="ES144" s="13"/>
      <c r="ET144" s="13"/>
      <c r="EU144" s="13"/>
      <c r="EV144" s="13"/>
      <c r="EW144" s="13"/>
      <c r="EX144" s="13"/>
      <c r="EY144" s="13"/>
      <c r="EZ144" s="13"/>
      <c r="FA144" s="13"/>
      <c r="FB144" s="13"/>
      <c r="FC144" s="13"/>
      <c r="FD144" s="13"/>
      <c r="FE144" s="13"/>
      <c r="FF144" s="13"/>
      <c r="FG144" s="13"/>
      <c r="FH144" s="13"/>
      <c r="FI144" s="13"/>
      <c r="FJ144" s="13"/>
    </row>
    <row r="145" spans="2:166" x14ac:dyDescent="0.25"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13"/>
      <c r="EM145" s="13"/>
      <c r="EN145" s="13"/>
      <c r="EO145" s="13"/>
      <c r="EP145" s="13"/>
      <c r="EQ145" s="13"/>
      <c r="ER145" s="13"/>
      <c r="ES145" s="13"/>
      <c r="ET145" s="13"/>
      <c r="EU145" s="13"/>
      <c r="EV145" s="13"/>
      <c r="EW145" s="13"/>
      <c r="EX145" s="13"/>
      <c r="EY145" s="13"/>
      <c r="EZ145" s="13"/>
      <c r="FA145" s="13"/>
      <c r="FB145" s="13"/>
      <c r="FC145" s="13"/>
      <c r="FD145" s="13"/>
      <c r="FE145" s="13"/>
      <c r="FF145" s="13"/>
      <c r="FG145" s="13"/>
      <c r="FH145" s="13"/>
      <c r="FI145" s="13"/>
      <c r="FJ145" s="13"/>
    </row>
    <row r="146" spans="2:166" x14ac:dyDescent="0.25"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  <c r="EF146" s="13"/>
      <c r="EG146" s="13"/>
      <c r="EH146" s="13"/>
      <c r="EI146" s="13"/>
      <c r="EJ146" s="13"/>
      <c r="EK146" s="13"/>
      <c r="EL146" s="13"/>
      <c r="EM146" s="13"/>
      <c r="EN146" s="13"/>
      <c r="EO146" s="13"/>
      <c r="EP146" s="13"/>
      <c r="EQ146" s="13"/>
      <c r="ER146" s="13"/>
      <c r="ES146" s="13"/>
      <c r="ET146" s="13"/>
      <c r="EU146" s="13"/>
      <c r="EV146" s="13"/>
      <c r="EW146" s="13"/>
      <c r="EX146" s="13"/>
      <c r="EY146" s="13"/>
      <c r="EZ146" s="13"/>
      <c r="FA146" s="13"/>
      <c r="FB146" s="13"/>
      <c r="FC146" s="13"/>
      <c r="FD146" s="13"/>
      <c r="FE146" s="13"/>
      <c r="FF146" s="13"/>
      <c r="FG146" s="13"/>
      <c r="FH146" s="13"/>
      <c r="FI146" s="13"/>
      <c r="FJ146" s="13"/>
    </row>
    <row r="147" spans="2:166" x14ac:dyDescent="0.25"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  <c r="EG147" s="13"/>
      <c r="EH147" s="13"/>
      <c r="EI147" s="13"/>
      <c r="EJ147" s="13"/>
      <c r="EK147" s="13"/>
      <c r="EL147" s="13"/>
      <c r="EM147" s="13"/>
      <c r="EN147" s="13"/>
      <c r="EO147" s="13"/>
      <c r="EP147" s="13"/>
      <c r="EQ147" s="13"/>
      <c r="ER147" s="13"/>
      <c r="ES147" s="13"/>
      <c r="ET147" s="13"/>
      <c r="EU147" s="13"/>
      <c r="EV147" s="13"/>
      <c r="EW147" s="13"/>
      <c r="EX147" s="13"/>
      <c r="EY147" s="13"/>
      <c r="EZ147" s="13"/>
      <c r="FA147" s="13"/>
      <c r="FB147" s="13"/>
      <c r="FC147" s="13"/>
      <c r="FD147" s="13"/>
      <c r="FE147" s="13"/>
      <c r="FF147" s="13"/>
      <c r="FG147" s="13"/>
      <c r="FH147" s="13"/>
      <c r="FI147" s="13"/>
      <c r="FJ147" s="13"/>
    </row>
    <row r="148" spans="2:166" x14ac:dyDescent="0.25"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3"/>
      <c r="ED148" s="13"/>
      <c r="EE148" s="13"/>
      <c r="EF148" s="13"/>
      <c r="EG148" s="13"/>
      <c r="EH148" s="13"/>
      <c r="EI148" s="13"/>
      <c r="EJ148" s="13"/>
      <c r="EK148" s="13"/>
      <c r="EL148" s="13"/>
      <c r="EM148" s="13"/>
      <c r="EN148" s="13"/>
      <c r="EO148" s="13"/>
      <c r="EP148" s="13"/>
      <c r="EQ148" s="13"/>
      <c r="ER148" s="13"/>
      <c r="ES148" s="13"/>
      <c r="ET148" s="13"/>
      <c r="EU148" s="13"/>
      <c r="EV148" s="13"/>
      <c r="EW148" s="13"/>
      <c r="EX148" s="13"/>
      <c r="EY148" s="13"/>
      <c r="EZ148" s="13"/>
      <c r="FA148" s="13"/>
      <c r="FB148" s="13"/>
      <c r="FC148" s="13"/>
      <c r="FD148" s="13"/>
      <c r="FE148" s="13"/>
      <c r="FF148" s="13"/>
      <c r="FG148" s="13"/>
      <c r="FH148" s="13"/>
      <c r="FI148" s="13"/>
      <c r="FJ148" s="13"/>
    </row>
    <row r="149" spans="2:166" x14ac:dyDescent="0.25"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13"/>
      <c r="EM149" s="13"/>
      <c r="EN149" s="13"/>
      <c r="EO149" s="13"/>
      <c r="EP149" s="13"/>
      <c r="EQ149" s="13"/>
      <c r="ER149" s="13"/>
      <c r="ES149" s="13"/>
      <c r="ET149" s="13"/>
      <c r="EU149" s="13"/>
      <c r="EV149" s="13"/>
      <c r="EW149" s="13"/>
      <c r="EX149" s="13"/>
      <c r="EY149" s="13"/>
      <c r="EZ149" s="13"/>
      <c r="FA149" s="13"/>
      <c r="FB149" s="13"/>
      <c r="FC149" s="13"/>
      <c r="FD149" s="13"/>
      <c r="FE149" s="13"/>
      <c r="FF149" s="13"/>
      <c r="FG149" s="13"/>
      <c r="FH149" s="13"/>
      <c r="FI149" s="13"/>
      <c r="FJ149" s="13"/>
    </row>
    <row r="150" spans="2:166" x14ac:dyDescent="0.25"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  <c r="EA150" s="13"/>
      <c r="EB150" s="13"/>
      <c r="EC150" s="13"/>
      <c r="ED150" s="13"/>
      <c r="EE150" s="13"/>
      <c r="EF150" s="13"/>
      <c r="EG150" s="13"/>
      <c r="EH150" s="13"/>
      <c r="EI150" s="13"/>
      <c r="EJ150" s="13"/>
      <c r="EK150" s="13"/>
      <c r="EL150" s="13"/>
      <c r="EM150" s="13"/>
      <c r="EN150" s="13"/>
      <c r="EO150" s="13"/>
      <c r="EP150" s="13"/>
      <c r="EQ150" s="13"/>
      <c r="ER150" s="13"/>
      <c r="ES150" s="13"/>
      <c r="ET150" s="13"/>
      <c r="EU150" s="13"/>
      <c r="EV150" s="13"/>
      <c r="EW150" s="13"/>
      <c r="EX150" s="13"/>
      <c r="EY150" s="13"/>
      <c r="EZ150" s="13"/>
      <c r="FA150" s="13"/>
      <c r="FB150" s="13"/>
      <c r="FC150" s="13"/>
      <c r="FD150" s="13"/>
      <c r="FE150" s="13"/>
      <c r="FF150" s="13"/>
      <c r="FG150" s="13"/>
      <c r="FH150" s="13"/>
      <c r="FI150" s="13"/>
      <c r="FJ150" s="13"/>
    </row>
    <row r="151" spans="2:166" x14ac:dyDescent="0.25"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13"/>
      <c r="EM151" s="13"/>
      <c r="EN151" s="13"/>
      <c r="EO151" s="13"/>
      <c r="EP151" s="13"/>
      <c r="EQ151" s="13"/>
      <c r="ER151" s="13"/>
      <c r="ES151" s="13"/>
      <c r="ET151" s="13"/>
      <c r="EU151" s="13"/>
      <c r="EV151" s="13"/>
      <c r="EW151" s="13"/>
      <c r="EX151" s="13"/>
      <c r="EY151" s="13"/>
      <c r="EZ151" s="13"/>
      <c r="FA151" s="13"/>
      <c r="FB151" s="13"/>
      <c r="FC151" s="13"/>
      <c r="FD151" s="13"/>
      <c r="FE151" s="13"/>
      <c r="FF151" s="13"/>
      <c r="FG151" s="13"/>
      <c r="FH151" s="13"/>
      <c r="FI151" s="13"/>
      <c r="FJ151" s="13"/>
    </row>
    <row r="152" spans="2:166" x14ac:dyDescent="0.25"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  <c r="EC152" s="13"/>
      <c r="ED152" s="13"/>
      <c r="EE152" s="13"/>
      <c r="EF152" s="13"/>
      <c r="EG152" s="13"/>
      <c r="EH152" s="13"/>
      <c r="EI152" s="13"/>
      <c r="EJ152" s="13"/>
      <c r="EK152" s="13"/>
      <c r="EL152" s="13"/>
      <c r="EM152" s="13"/>
      <c r="EN152" s="13"/>
      <c r="EO152" s="13"/>
      <c r="EP152" s="13"/>
      <c r="EQ152" s="13"/>
      <c r="ER152" s="13"/>
      <c r="ES152" s="13"/>
      <c r="ET152" s="13"/>
      <c r="EU152" s="13"/>
      <c r="EV152" s="13"/>
      <c r="EW152" s="13"/>
      <c r="EX152" s="13"/>
      <c r="EY152" s="13"/>
      <c r="EZ152" s="13"/>
      <c r="FA152" s="13"/>
      <c r="FB152" s="13"/>
      <c r="FC152" s="13"/>
      <c r="FD152" s="13"/>
      <c r="FE152" s="13"/>
      <c r="FF152" s="13"/>
      <c r="FG152" s="13"/>
      <c r="FH152" s="13"/>
      <c r="FI152" s="13"/>
      <c r="FJ152" s="13"/>
    </row>
    <row r="153" spans="2:166" x14ac:dyDescent="0.25"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13"/>
      <c r="EM153" s="13"/>
      <c r="EN153" s="13"/>
      <c r="EO153" s="13"/>
      <c r="EP153" s="13"/>
      <c r="EQ153" s="13"/>
      <c r="ER153" s="13"/>
      <c r="ES153" s="13"/>
      <c r="ET153" s="13"/>
      <c r="EU153" s="13"/>
      <c r="EV153" s="13"/>
      <c r="EW153" s="13"/>
      <c r="EX153" s="13"/>
      <c r="EY153" s="13"/>
      <c r="EZ153" s="13"/>
      <c r="FA153" s="13"/>
      <c r="FB153" s="13"/>
      <c r="FC153" s="13"/>
      <c r="FD153" s="13"/>
      <c r="FE153" s="13"/>
      <c r="FF153" s="13"/>
      <c r="FG153" s="13"/>
      <c r="FH153" s="13"/>
      <c r="FI153" s="13"/>
      <c r="FJ153" s="13"/>
    </row>
    <row r="154" spans="2:166" x14ac:dyDescent="0.25"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  <c r="EE154" s="13"/>
      <c r="EF154" s="13"/>
      <c r="EG154" s="13"/>
      <c r="EH154" s="13"/>
      <c r="EI154" s="13"/>
      <c r="EJ154" s="13"/>
      <c r="EK154" s="13"/>
      <c r="EL154" s="13"/>
      <c r="EM154" s="13"/>
      <c r="EN154" s="13"/>
      <c r="EO154" s="13"/>
      <c r="EP154" s="13"/>
      <c r="EQ154" s="13"/>
      <c r="ER154" s="13"/>
      <c r="ES154" s="13"/>
      <c r="ET154" s="13"/>
      <c r="EU154" s="13"/>
      <c r="EV154" s="13"/>
      <c r="EW154" s="13"/>
      <c r="EX154" s="13"/>
      <c r="EY154" s="13"/>
      <c r="EZ154" s="13"/>
      <c r="FA154" s="13"/>
      <c r="FB154" s="13"/>
      <c r="FC154" s="13"/>
      <c r="FD154" s="13"/>
      <c r="FE154" s="13"/>
      <c r="FF154" s="13"/>
      <c r="FG154" s="13"/>
      <c r="FH154" s="13"/>
      <c r="FI154" s="13"/>
      <c r="FJ154" s="13"/>
    </row>
    <row r="155" spans="2:166" x14ac:dyDescent="0.25"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13"/>
      <c r="EM155" s="13"/>
      <c r="EN155" s="13"/>
      <c r="EO155" s="13"/>
      <c r="EP155" s="13"/>
      <c r="EQ155" s="13"/>
      <c r="ER155" s="13"/>
      <c r="ES155" s="13"/>
      <c r="ET155" s="13"/>
      <c r="EU155" s="13"/>
      <c r="EV155" s="13"/>
      <c r="EW155" s="13"/>
      <c r="EX155" s="13"/>
      <c r="EY155" s="13"/>
      <c r="EZ155" s="13"/>
      <c r="FA155" s="13"/>
      <c r="FB155" s="13"/>
      <c r="FC155" s="13"/>
      <c r="FD155" s="13"/>
      <c r="FE155" s="13"/>
      <c r="FF155" s="13"/>
      <c r="FG155" s="13"/>
      <c r="FH155" s="13"/>
      <c r="FI155" s="13"/>
      <c r="FJ155" s="13"/>
    </row>
    <row r="156" spans="2:166" x14ac:dyDescent="0.25"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  <c r="EF156" s="13"/>
      <c r="EG156" s="13"/>
      <c r="EH156" s="13"/>
      <c r="EI156" s="13"/>
      <c r="EJ156" s="13"/>
      <c r="EK156" s="13"/>
      <c r="EL156" s="13"/>
      <c r="EM156" s="13"/>
      <c r="EN156" s="13"/>
      <c r="EO156" s="13"/>
      <c r="EP156" s="13"/>
      <c r="EQ156" s="13"/>
      <c r="ER156" s="13"/>
      <c r="ES156" s="13"/>
      <c r="ET156" s="13"/>
      <c r="EU156" s="13"/>
      <c r="EV156" s="13"/>
      <c r="EW156" s="13"/>
      <c r="EX156" s="13"/>
      <c r="EY156" s="13"/>
      <c r="EZ156" s="13"/>
      <c r="FA156" s="13"/>
      <c r="FB156" s="13"/>
      <c r="FC156" s="13"/>
      <c r="FD156" s="13"/>
      <c r="FE156" s="13"/>
      <c r="FF156" s="13"/>
      <c r="FG156" s="13"/>
      <c r="FH156" s="13"/>
      <c r="FI156" s="13"/>
      <c r="FJ156" s="13"/>
    </row>
    <row r="157" spans="2:166" x14ac:dyDescent="0.25"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13"/>
      <c r="EM157" s="13"/>
      <c r="EN157" s="13"/>
      <c r="EO157" s="13"/>
      <c r="EP157" s="13"/>
      <c r="EQ157" s="13"/>
      <c r="ER157" s="13"/>
      <c r="ES157" s="13"/>
      <c r="ET157" s="13"/>
      <c r="EU157" s="13"/>
      <c r="EV157" s="13"/>
      <c r="EW157" s="13"/>
      <c r="EX157" s="13"/>
      <c r="EY157" s="13"/>
      <c r="EZ157" s="13"/>
      <c r="FA157" s="13"/>
      <c r="FB157" s="13"/>
      <c r="FC157" s="13"/>
      <c r="FD157" s="13"/>
      <c r="FE157" s="13"/>
      <c r="FF157" s="13"/>
      <c r="FG157" s="13"/>
      <c r="FH157" s="13"/>
      <c r="FI157" s="13"/>
      <c r="FJ157" s="13"/>
    </row>
    <row r="158" spans="2:166" x14ac:dyDescent="0.25"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  <c r="EE158" s="13"/>
      <c r="EF158" s="13"/>
      <c r="EG158" s="13"/>
      <c r="EH158" s="13"/>
      <c r="EI158" s="13"/>
      <c r="EJ158" s="13"/>
      <c r="EK158" s="13"/>
      <c r="EL158" s="13"/>
      <c r="EM158" s="13"/>
      <c r="EN158" s="13"/>
      <c r="EO158" s="13"/>
      <c r="EP158" s="13"/>
      <c r="EQ158" s="13"/>
      <c r="ER158" s="13"/>
      <c r="ES158" s="13"/>
      <c r="ET158" s="13"/>
      <c r="EU158" s="13"/>
      <c r="EV158" s="13"/>
      <c r="EW158" s="13"/>
      <c r="EX158" s="13"/>
      <c r="EY158" s="13"/>
      <c r="EZ158" s="13"/>
      <c r="FA158" s="13"/>
      <c r="FB158" s="13"/>
      <c r="FC158" s="13"/>
      <c r="FD158" s="13"/>
      <c r="FE158" s="13"/>
      <c r="FF158" s="13"/>
      <c r="FG158" s="13"/>
      <c r="FH158" s="13"/>
      <c r="FI158" s="13"/>
      <c r="FJ158" s="13"/>
    </row>
    <row r="159" spans="2:166" x14ac:dyDescent="0.25"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13"/>
      <c r="EG159" s="13"/>
      <c r="EH159" s="13"/>
      <c r="EI159" s="13"/>
      <c r="EJ159" s="13"/>
      <c r="EK159" s="13"/>
      <c r="EL159" s="13"/>
      <c r="EM159" s="13"/>
      <c r="EN159" s="13"/>
      <c r="EO159" s="13"/>
      <c r="EP159" s="13"/>
      <c r="EQ159" s="13"/>
      <c r="ER159" s="13"/>
      <c r="ES159" s="13"/>
      <c r="ET159" s="13"/>
      <c r="EU159" s="13"/>
      <c r="EV159" s="13"/>
      <c r="EW159" s="13"/>
      <c r="EX159" s="13"/>
      <c r="EY159" s="13"/>
      <c r="EZ159" s="13"/>
      <c r="FA159" s="13"/>
      <c r="FB159" s="13"/>
      <c r="FC159" s="13"/>
      <c r="FD159" s="13"/>
      <c r="FE159" s="13"/>
      <c r="FF159" s="13"/>
      <c r="FG159" s="13"/>
      <c r="FH159" s="13"/>
      <c r="FI159" s="13"/>
      <c r="FJ159" s="13"/>
    </row>
    <row r="160" spans="2:166" x14ac:dyDescent="0.25"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C160" s="13"/>
      <c r="ED160" s="13"/>
      <c r="EE160" s="13"/>
      <c r="EF160" s="13"/>
      <c r="EG160" s="13"/>
      <c r="EH160" s="13"/>
      <c r="EI160" s="13"/>
      <c r="EJ160" s="13"/>
      <c r="EK160" s="13"/>
      <c r="EL160" s="13"/>
      <c r="EM160" s="13"/>
      <c r="EN160" s="13"/>
      <c r="EO160" s="13"/>
      <c r="EP160" s="13"/>
      <c r="EQ160" s="13"/>
      <c r="ER160" s="13"/>
      <c r="ES160" s="13"/>
      <c r="ET160" s="13"/>
      <c r="EU160" s="13"/>
      <c r="EV160" s="13"/>
      <c r="EW160" s="13"/>
      <c r="EX160" s="13"/>
      <c r="EY160" s="13"/>
      <c r="EZ160" s="13"/>
      <c r="FA160" s="13"/>
      <c r="FB160" s="13"/>
      <c r="FC160" s="13"/>
      <c r="FD160" s="13"/>
      <c r="FE160" s="13"/>
      <c r="FF160" s="13"/>
      <c r="FG160" s="13"/>
      <c r="FH160" s="13"/>
      <c r="FI160" s="13"/>
      <c r="FJ160" s="13"/>
    </row>
    <row r="161" spans="2:166" x14ac:dyDescent="0.25"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  <c r="EE161" s="13"/>
      <c r="EF161" s="13"/>
      <c r="EG161" s="13"/>
      <c r="EH161" s="13"/>
      <c r="EI161" s="13"/>
      <c r="EJ161" s="13"/>
      <c r="EK161" s="13"/>
      <c r="EL161" s="13"/>
      <c r="EM161" s="13"/>
      <c r="EN161" s="13"/>
      <c r="EO161" s="13"/>
      <c r="EP161" s="13"/>
      <c r="EQ161" s="13"/>
      <c r="ER161" s="13"/>
      <c r="ES161" s="13"/>
      <c r="ET161" s="13"/>
      <c r="EU161" s="13"/>
      <c r="EV161" s="13"/>
      <c r="EW161" s="13"/>
      <c r="EX161" s="13"/>
      <c r="EY161" s="13"/>
      <c r="EZ161" s="13"/>
      <c r="FA161" s="13"/>
      <c r="FB161" s="13"/>
      <c r="FC161" s="13"/>
      <c r="FD161" s="13"/>
      <c r="FE161" s="13"/>
      <c r="FF161" s="13"/>
      <c r="FG161" s="13"/>
      <c r="FH161" s="13"/>
      <c r="FI161" s="13"/>
      <c r="FJ161" s="13"/>
    </row>
    <row r="162" spans="2:166" x14ac:dyDescent="0.25"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H162" s="13"/>
      <c r="DI162" s="13"/>
      <c r="DJ162" s="13"/>
      <c r="DK162" s="13"/>
      <c r="DL162" s="13"/>
      <c r="DM162" s="13"/>
      <c r="DN162" s="13"/>
      <c r="DO162" s="13"/>
      <c r="DP162" s="13"/>
      <c r="DQ162" s="13"/>
      <c r="DR162" s="13"/>
      <c r="DS162" s="13"/>
      <c r="DT162" s="13"/>
      <c r="DU162" s="13"/>
      <c r="DV162" s="13"/>
      <c r="DW162" s="13"/>
      <c r="DX162" s="13"/>
      <c r="DY162" s="13"/>
      <c r="DZ162" s="13"/>
      <c r="EA162" s="13"/>
      <c r="EB162" s="13"/>
      <c r="EC162" s="13"/>
      <c r="ED162" s="13"/>
      <c r="EE162" s="13"/>
      <c r="EF162" s="13"/>
      <c r="EG162" s="13"/>
      <c r="EH162" s="13"/>
      <c r="EI162" s="13"/>
      <c r="EJ162" s="13"/>
      <c r="EK162" s="13"/>
      <c r="EL162" s="13"/>
      <c r="EM162" s="13"/>
      <c r="EN162" s="13"/>
      <c r="EO162" s="13"/>
      <c r="EP162" s="13"/>
      <c r="EQ162" s="13"/>
      <c r="ER162" s="13"/>
      <c r="ES162" s="13"/>
      <c r="ET162" s="13"/>
      <c r="EU162" s="13"/>
      <c r="EV162" s="13"/>
      <c r="EW162" s="13"/>
      <c r="EX162" s="13"/>
      <c r="EY162" s="13"/>
      <c r="EZ162" s="13"/>
      <c r="FA162" s="13"/>
      <c r="FB162" s="13"/>
      <c r="FC162" s="13"/>
      <c r="FD162" s="13"/>
      <c r="FE162" s="13"/>
      <c r="FF162" s="13"/>
      <c r="FG162" s="13"/>
      <c r="FH162" s="13"/>
      <c r="FI162" s="13"/>
      <c r="FJ162" s="13"/>
    </row>
    <row r="163" spans="2:166" x14ac:dyDescent="0.25"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  <c r="EE163" s="13"/>
      <c r="EF163" s="13"/>
      <c r="EG163" s="13"/>
      <c r="EH163" s="13"/>
      <c r="EI163" s="13"/>
      <c r="EJ163" s="13"/>
      <c r="EK163" s="13"/>
      <c r="EL163" s="13"/>
      <c r="EM163" s="13"/>
      <c r="EN163" s="13"/>
      <c r="EO163" s="13"/>
      <c r="EP163" s="13"/>
      <c r="EQ163" s="13"/>
      <c r="ER163" s="13"/>
      <c r="ES163" s="13"/>
      <c r="ET163" s="13"/>
      <c r="EU163" s="13"/>
      <c r="EV163" s="13"/>
      <c r="EW163" s="13"/>
      <c r="EX163" s="13"/>
      <c r="EY163" s="13"/>
      <c r="EZ163" s="13"/>
      <c r="FA163" s="13"/>
      <c r="FB163" s="13"/>
      <c r="FC163" s="13"/>
      <c r="FD163" s="13"/>
      <c r="FE163" s="13"/>
      <c r="FF163" s="13"/>
      <c r="FG163" s="13"/>
      <c r="FH163" s="13"/>
      <c r="FI163" s="13"/>
      <c r="FJ163" s="13"/>
    </row>
    <row r="164" spans="2:166" x14ac:dyDescent="0.25"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13"/>
      <c r="DS164" s="13"/>
      <c r="DT164" s="13"/>
      <c r="DU164" s="13"/>
      <c r="DV164" s="13"/>
      <c r="DW164" s="13"/>
      <c r="DX164" s="13"/>
      <c r="DY164" s="13"/>
      <c r="DZ164" s="13"/>
      <c r="EA164" s="13"/>
      <c r="EB164" s="13"/>
      <c r="EC164" s="13"/>
      <c r="ED164" s="13"/>
      <c r="EE164" s="13"/>
      <c r="EF164" s="13"/>
      <c r="EG164" s="13"/>
      <c r="EH164" s="13"/>
      <c r="EI164" s="13"/>
      <c r="EJ164" s="13"/>
      <c r="EK164" s="13"/>
      <c r="EL164" s="13"/>
      <c r="EM164" s="13"/>
      <c r="EN164" s="13"/>
      <c r="EO164" s="13"/>
      <c r="EP164" s="13"/>
      <c r="EQ164" s="13"/>
      <c r="ER164" s="13"/>
      <c r="ES164" s="13"/>
      <c r="ET164" s="13"/>
      <c r="EU164" s="13"/>
      <c r="EV164" s="13"/>
      <c r="EW164" s="13"/>
      <c r="EX164" s="13"/>
      <c r="EY164" s="13"/>
      <c r="EZ164" s="13"/>
      <c r="FA164" s="13"/>
      <c r="FB164" s="13"/>
      <c r="FC164" s="13"/>
      <c r="FD164" s="13"/>
      <c r="FE164" s="13"/>
      <c r="FF164" s="13"/>
      <c r="FG164" s="13"/>
      <c r="FH164" s="13"/>
      <c r="FI164" s="13"/>
      <c r="FJ164" s="13"/>
    </row>
    <row r="165" spans="2:166" x14ac:dyDescent="0.25"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/>
      <c r="EF165" s="13"/>
      <c r="EG165" s="13"/>
      <c r="EH165" s="13"/>
      <c r="EI165" s="13"/>
      <c r="EJ165" s="13"/>
      <c r="EK165" s="13"/>
      <c r="EL165" s="13"/>
      <c r="EM165" s="13"/>
      <c r="EN165" s="13"/>
      <c r="EO165" s="13"/>
      <c r="EP165" s="13"/>
      <c r="EQ165" s="13"/>
      <c r="ER165" s="13"/>
      <c r="ES165" s="13"/>
      <c r="ET165" s="13"/>
      <c r="EU165" s="13"/>
      <c r="EV165" s="13"/>
      <c r="EW165" s="13"/>
      <c r="EX165" s="13"/>
      <c r="EY165" s="13"/>
      <c r="EZ165" s="13"/>
      <c r="FA165" s="13"/>
      <c r="FB165" s="13"/>
      <c r="FC165" s="13"/>
      <c r="FD165" s="13"/>
      <c r="FE165" s="13"/>
      <c r="FF165" s="13"/>
      <c r="FG165" s="13"/>
      <c r="FH165" s="13"/>
      <c r="FI165" s="13"/>
      <c r="FJ165" s="13"/>
    </row>
    <row r="166" spans="2:166" x14ac:dyDescent="0.25"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13"/>
      <c r="DS166" s="13"/>
      <c r="DT166" s="13"/>
      <c r="DU166" s="13"/>
      <c r="DV166" s="13"/>
      <c r="DW166" s="13"/>
      <c r="DX166" s="13"/>
      <c r="DY166" s="13"/>
      <c r="DZ166" s="13"/>
      <c r="EA166" s="13"/>
      <c r="EB166" s="13"/>
      <c r="EC166" s="13"/>
      <c r="ED166" s="13"/>
      <c r="EE166" s="13"/>
      <c r="EF166" s="13"/>
      <c r="EG166" s="13"/>
      <c r="EH166" s="13"/>
      <c r="EI166" s="13"/>
      <c r="EJ166" s="13"/>
      <c r="EK166" s="13"/>
      <c r="EL166" s="13"/>
      <c r="EM166" s="13"/>
      <c r="EN166" s="13"/>
      <c r="EO166" s="13"/>
      <c r="EP166" s="13"/>
      <c r="EQ166" s="13"/>
      <c r="ER166" s="13"/>
      <c r="ES166" s="13"/>
      <c r="ET166" s="13"/>
      <c r="EU166" s="13"/>
      <c r="EV166" s="13"/>
      <c r="EW166" s="13"/>
      <c r="EX166" s="13"/>
      <c r="EY166" s="13"/>
      <c r="EZ166" s="13"/>
      <c r="FA166" s="13"/>
      <c r="FB166" s="13"/>
      <c r="FC166" s="13"/>
      <c r="FD166" s="13"/>
      <c r="FE166" s="13"/>
      <c r="FF166" s="13"/>
      <c r="FG166" s="13"/>
      <c r="FH166" s="13"/>
      <c r="FI166" s="13"/>
      <c r="FJ166" s="13"/>
    </row>
    <row r="167" spans="2:166" x14ac:dyDescent="0.25"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3"/>
      <c r="EI167" s="13"/>
      <c r="EJ167" s="13"/>
      <c r="EK167" s="13"/>
      <c r="EL167" s="13"/>
      <c r="EM167" s="13"/>
      <c r="EN167" s="13"/>
      <c r="EO167" s="13"/>
      <c r="EP167" s="13"/>
      <c r="EQ167" s="13"/>
      <c r="ER167" s="13"/>
      <c r="ES167" s="13"/>
      <c r="ET167" s="13"/>
      <c r="EU167" s="13"/>
      <c r="EV167" s="13"/>
      <c r="EW167" s="13"/>
      <c r="EX167" s="13"/>
      <c r="EY167" s="13"/>
      <c r="EZ167" s="13"/>
      <c r="FA167" s="13"/>
      <c r="FB167" s="13"/>
      <c r="FC167" s="13"/>
      <c r="FD167" s="13"/>
      <c r="FE167" s="13"/>
      <c r="FF167" s="13"/>
      <c r="FG167" s="13"/>
      <c r="FH167" s="13"/>
      <c r="FI167" s="13"/>
      <c r="FJ167" s="13"/>
    </row>
    <row r="168" spans="2:166" x14ac:dyDescent="0.25"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  <c r="DV168" s="13"/>
      <c r="DW168" s="13"/>
      <c r="DX168" s="13"/>
      <c r="DY168" s="13"/>
      <c r="DZ168" s="13"/>
      <c r="EA168" s="13"/>
      <c r="EB168" s="13"/>
      <c r="EC168" s="13"/>
      <c r="ED168" s="13"/>
      <c r="EE168" s="13"/>
      <c r="EF168" s="13"/>
      <c r="EG168" s="13"/>
      <c r="EH168" s="13"/>
      <c r="EI168" s="13"/>
      <c r="EJ168" s="13"/>
      <c r="EK168" s="13"/>
      <c r="EL168" s="13"/>
      <c r="EM168" s="13"/>
      <c r="EN168" s="13"/>
      <c r="EO168" s="13"/>
      <c r="EP168" s="13"/>
      <c r="EQ168" s="13"/>
      <c r="ER168" s="13"/>
      <c r="ES168" s="13"/>
      <c r="ET168" s="13"/>
      <c r="EU168" s="13"/>
      <c r="EV168" s="13"/>
      <c r="EW168" s="13"/>
      <c r="EX168" s="13"/>
      <c r="EY168" s="13"/>
      <c r="EZ168" s="13"/>
      <c r="FA168" s="13"/>
      <c r="FB168" s="13"/>
      <c r="FC168" s="13"/>
      <c r="FD168" s="13"/>
      <c r="FE168" s="13"/>
      <c r="FF168" s="13"/>
      <c r="FG168" s="13"/>
      <c r="FH168" s="13"/>
      <c r="FI168" s="13"/>
      <c r="FJ168" s="13"/>
    </row>
    <row r="169" spans="2:166" x14ac:dyDescent="0.25"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13"/>
      <c r="EM169" s="13"/>
      <c r="EN169" s="13"/>
      <c r="EO169" s="13"/>
      <c r="EP169" s="13"/>
      <c r="EQ169" s="13"/>
      <c r="ER169" s="13"/>
      <c r="ES169" s="13"/>
      <c r="ET169" s="13"/>
      <c r="EU169" s="13"/>
      <c r="EV169" s="13"/>
      <c r="EW169" s="13"/>
      <c r="EX169" s="13"/>
      <c r="EY169" s="13"/>
      <c r="EZ169" s="13"/>
      <c r="FA169" s="13"/>
      <c r="FB169" s="13"/>
      <c r="FC169" s="13"/>
      <c r="FD169" s="13"/>
      <c r="FE169" s="13"/>
      <c r="FF169" s="13"/>
      <c r="FG169" s="13"/>
      <c r="FH169" s="13"/>
      <c r="FI169" s="13"/>
      <c r="FJ169" s="13"/>
    </row>
    <row r="170" spans="2:166" x14ac:dyDescent="0.25"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  <c r="DO170" s="13"/>
      <c r="DP170" s="13"/>
      <c r="DQ170" s="13"/>
      <c r="DR170" s="13"/>
      <c r="DS170" s="13"/>
      <c r="DT170" s="13"/>
      <c r="DU170" s="13"/>
      <c r="DV170" s="13"/>
      <c r="DW170" s="13"/>
      <c r="DX170" s="13"/>
      <c r="DY170" s="13"/>
      <c r="DZ170" s="13"/>
      <c r="EA170" s="13"/>
      <c r="EB170" s="13"/>
      <c r="EC170" s="13"/>
      <c r="ED170" s="13"/>
      <c r="EE170" s="13"/>
      <c r="EF170" s="13"/>
      <c r="EG170" s="13"/>
      <c r="EH170" s="13"/>
      <c r="EI170" s="13"/>
      <c r="EJ170" s="13"/>
      <c r="EK170" s="13"/>
      <c r="EL170" s="13"/>
      <c r="EM170" s="13"/>
      <c r="EN170" s="13"/>
      <c r="EO170" s="13"/>
      <c r="EP170" s="13"/>
      <c r="EQ170" s="13"/>
      <c r="ER170" s="13"/>
      <c r="ES170" s="13"/>
      <c r="ET170" s="13"/>
      <c r="EU170" s="13"/>
      <c r="EV170" s="13"/>
      <c r="EW170" s="13"/>
      <c r="EX170" s="13"/>
      <c r="EY170" s="13"/>
      <c r="EZ170" s="13"/>
      <c r="FA170" s="13"/>
      <c r="FB170" s="13"/>
      <c r="FC170" s="13"/>
      <c r="FD170" s="13"/>
      <c r="FE170" s="13"/>
      <c r="FF170" s="13"/>
      <c r="FG170" s="13"/>
      <c r="FH170" s="13"/>
      <c r="FI170" s="13"/>
      <c r="FJ170" s="13"/>
    </row>
    <row r="171" spans="2:166" x14ac:dyDescent="0.25"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  <c r="EF171" s="13"/>
      <c r="EG171" s="13"/>
      <c r="EH171" s="13"/>
      <c r="EI171" s="13"/>
      <c r="EJ171" s="13"/>
      <c r="EK171" s="13"/>
      <c r="EL171" s="13"/>
      <c r="EM171" s="13"/>
      <c r="EN171" s="13"/>
      <c r="EO171" s="13"/>
      <c r="EP171" s="13"/>
      <c r="EQ171" s="13"/>
      <c r="ER171" s="13"/>
      <c r="ES171" s="13"/>
      <c r="ET171" s="13"/>
      <c r="EU171" s="13"/>
      <c r="EV171" s="13"/>
      <c r="EW171" s="13"/>
      <c r="EX171" s="13"/>
      <c r="EY171" s="13"/>
      <c r="EZ171" s="13"/>
      <c r="FA171" s="13"/>
      <c r="FB171" s="13"/>
      <c r="FC171" s="13"/>
      <c r="FD171" s="13"/>
      <c r="FE171" s="13"/>
      <c r="FF171" s="13"/>
      <c r="FG171" s="13"/>
      <c r="FH171" s="13"/>
      <c r="FI171" s="13"/>
      <c r="FJ171" s="13"/>
    </row>
    <row r="172" spans="2:166" x14ac:dyDescent="0.25"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  <c r="DO172" s="13"/>
      <c r="DP172" s="13"/>
      <c r="DQ172" s="13"/>
      <c r="DR172" s="13"/>
      <c r="DS172" s="13"/>
      <c r="DT172" s="13"/>
      <c r="DU172" s="13"/>
      <c r="DV172" s="13"/>
      <c r="DW172" s="13"/>
      <c r="DX172" s="13"/>
      <c r="DY172" s="13"/>
      <c r="DZ172" s="13"/>
      <c r="EA172" s="13"/>
      <c r="EB172" s="13"/>
      <c r="EC172" s="13"/>
      <c r="ED172" s="13"/>
      <c r="EE172" s="13"/>
      <c r="EF172" s="13"/>
      <c r="EG172" s="13"/>
      <c r="EH172" s="13"/>
      <c r="EI172" s="13"/>
      <c r="EJ172" s="13"/>
      <c r="EK172" s="13"/>
      <c r="EL172" s="13"/>
      <c r="EM172" s="13"/>
      <c r="EN172" s="13"/>
      <c r="EO172" s="13"/>
      <c r="EP172" s="13"/>
      <c r="EQ172" s="13"/>
      <c r="ER172" s="13"/>
      <c r="ES172" s="13"/>
      <c r="ET172" s="13"/>
      <c r="EU172" s="13"/>
      <c r="EV172" s="13"/>
      <c r="EW172" s="13"/>
      <c r="EX172" s="13"/>
      <c r="EY172" s="13"/>
      <c r="EZ172" s="13"/>
      <c r="FA172" s="13"/>
      <c r="FB172" s="13"/>
      <c r="FC172" s="13"/>
      <c r="FD172" s="13"/>
      <c r="FE172" s="13"/>
      <c r="FF172" s="13"/>
      <c r="FG172" s="13"/>
      <c r="FH172" s="13"/>
      <c r="FI172" s="13"/>
      <c r="FJ172" s="13"/>
    </row>
    <row r="173" spans="2:166" x14ac:dyDescent="0.25"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13"/>
      <c r="EM173" s="13"/>
      <c r="EN173" s="13"/>
      <c r="EO173" s="13"/>
      <c r="EP173" s="13"/>
      <c r="EQ173" s="13"/>
      <c r="ER173" s="13"/>
      <c r="ES173" s="13"/>
      <c r="ET173" s="13"/>
      <c r="EU173" s="13"/>
      <c r="EV173" s="13"/>
      <c r="EW173" s="13"/>
      <c r="EX173" s="13"/>
      <c r="EY173" s="13"/>
      <c r="EZ173" s="13"/>
      <c r="FA173" s="13"/>
      <c r="FB173" s="13"/>
      <c r="FC173" s="13"/>
      <c r="FD173" s="13"/>
      <c r="FE173" s="13"/>
      <c r="FF173" s="13"/>
      <c r="FG173" s="13"/>
      <c r="FH173" s="13"/>
      <c r="FI173" s="13"/>
      <c r="FJ173" s="13"/>
    </row>
    <row r="174" spans="2:166" x14ac:dyDescent="0.25"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  <c r="DP174" s="13"/>
      <c r="DQ174" s="13"/>
      <c r="DR174" s="13"/>
      <c r="DS174" s="13"/>
      <c r="DT174" s="13"/>
      <c r="DU174" s="13"/>
      <c r="DV174" s="13"/>
      <c r="DW174" s="13"/>
      <c r="DX174" s="13"/>
      <c r="DY174" s="13"/>
      <c r="DZ174" s="13"/>
      <c r="EA174" s="13"/>
      <c r="EB174" s="13"/>
      <c r="EC174" s="13"/>
      <c r="ED174" s="13"/>
      <c r="EE174" s="13"/>
      <c r="EF174" s="13"/>
      <c r="EG174" s="13"/>
      <c r="EH174" s="13"/>
      <c r="EI174" s="13"/>
      <c r="EJ174" s="13"/>
      <c r="EK174" s="13"/>
      <c r="EL174" s="13"/>
      <c r="EM174" s="13"/>
      <c r="EN174" s="13"/>
      <c r="EO174" s="13"/>
      <c r="EP174" s="13"/>
      <c r="EQ174" s="13"/>
      <c r="ER174" s="13"/>
      <c r="ES174" s="13"/>
      <c r="ET174" s="13"/>
      <c r="EU174" s="13"/>
      <c r="EV174" s="13"/>
      <c r="EW174" s="13"/>
      <c r="EX174" s="13"/>
      <c r="EY174" s="13"/>
      <c r="EZ174" s="13"/>
      <c r="FA174" s="13"/>
      <c r="FB174" s="13"/>
      <c r="FC174" s="13"/>
      <c r="FD174" s="13"/>
      <c r="FE174" s="13"/>
      <c r="FF174" s="13"/>
      <c r="FG174" s="13"/>
      <c r="FH174" s="13"/>
      <c r="FI174" s="13"/>
      <c r="FJ174" s="13"/>
    </row>
    <row r="175" spans="2:166" x14ac:dyDescent="0.25"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3"/>
      <c r="EI175" s="13"/>
      <c r="EJ175" s="13"/>
      <c r="EK175" s="13"/>
      <c r="EL175" s="13"/>
      <c r="EM175" s="13"/>
      <c r="EN175" s="13"/>
      <c r="EO175" s="13"/>
      <c r="EP175" s="13"/>
      <c r="EQ175" s="13"/>
      <c r="ER175" s="13"/>
      <c r="ES175" s="13"/>
      <c r="ET175" s="13"/>
      <c r="EU175" s="13"/>
      <c r="EV175" s="13"/>
      <c r="EW175" s="13"/>
      <c r="EX175" s="13"/>
      <c r="EY175" s="13"/>
      <c r="EZ175" s="13"/>
      <c r="FA175" s="13"/>
      <c r="FB175" s="13"/>
      <c r="FC175" s="13"/>
      <c r="FD175" s="13"/>
      <c r="FE175" s="13"/>
      <c r="FF175" s="13"/>
      <c r="FG175" s="13"/>
      <c r="FH175" s="13"/>
      <c r="FI175" s="13"/>
      <c r="FJ175" s="13"/>
    </row>
    <row r="176" spans="2:166" x14ac:dyDescent="0.25"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  <c r="DU176" s="13"/>
      <c r="DV176" s="13"/>
      <c r="DW176" s="13"/>
      <c r="DX176" s="13"/>
      <c r="DY176" s="13"/>
      <c r="DZ176" s="13"/>
      <c r="EA176" s="13"/>
      <c r="EB176" s="13"/>
      <c r="EC176" s="13"/>
      <c r="ED176" s="13"/>
      <c r="EE176" s="13"/>
      <c r="EF176" s="13"/>
      <c r="EG176" s="13"/>
      <c r="EH176" s="13"/>
      <c r="EI176" s="13"/>
      <c r="EJ176" s="13"/>
      <c r="EK176" s="13"/>
      <c r="EL176" s="13"/>
      <c r="EM176" s="13"/>
      <c r="EN176" s="13"/>
      <c r="EO176" s="13"/>
      <c r="EP176" s="13"/>
      <c r="EQ176" s="13"/>
      <c r="ER176" s="13"/>
      <c r="ES176" s="13"/>
      <c r="ET176" s="13"/>
      <c r="EU176" s="13"/>
      <c r="EV176" s="13"/>
      <c r="EW176" s="13"/>
      <c r="EX176" s="13"/>
      <c r="EY176" s="13"/>
      <c r="EZ176" s="13"/>
      <c r="FA176" s="13"/>
      <c r="FB176" s="13"/>
      <c r="FC176" s="13"/>
      <c r="FD176" s="13"/>
      <c r="FE176" s="13"/>
      <c r="FF176" s="13"/>
      <c r="FG176" s="13"/>
      <c r="FH176" s="13"/>
      <c r="FI176" s="13"/>
      <c r="FJ176" s="13"/>
    </row>
    <row r="177" spans="2:166" x14ac:dyDescent="0.25"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13"/>
      <c r="EM177" s="13"/>
      <c r="EN177" s="13"/>
      <c r="EO177" s="13"/>
      <c r="EP177" s="13"/>
      <c r="EQ177" s="13"/>
      <c r="ER177" s="13"/>
      <c r="ES177" s="13"/>
      <c r="ET177" s="13"/>
      <c r="EU177" s="13"/>
      <c r="EV177" s="13"/>
      <c r="EW177" s="13"/>
      <c r="EX177" s="13"/>
      <c r="EY177" s="13"/>
      <c r="EZ177" s="13"/>
      <c r="FA177" s="13"/>
      <c r="FB177" s="13"/>
      <c r="FC177" s="13"/>
      <c r="FD177" s="13"/>
      <c r="FE177" s="13"/>
      <c r="FF177" s="13"/>
      <c r="FG177" s="13"/>
      <c r="FH177" s="13"/>
      <c r="FI177" s="13"/>
      <c r="FJ177" s="13"/>
    </row>
    <row r="178" spans="2:166" x14ac:dyDescent="0.25"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/>
      <c r="DT178" s="13"/>
      <c r="DU178" s="13"/>
      <c r="DV178" s="13"/>
      <c r="DW178" s="13"/>
      <c r="DX178" s="13"/>
      <c r="DY178" s="13"/>
      <c r="DZ178" s="13"/>
      <c r="EA178" s="13"/>
      <c r="EB178" s="13"/>
      <c r="EC178" s="13"/>
      <c r="ED178" s="13"/>
      <c r="EE178" s="13"/>
      <c r="EF178" s="13"/>
      <c r="EG178" s="13"/>
      <c r="EH178" s="13"/>
      <c r="EI178" s="13"/>
      <c r="EJ178" s="13"/>
      <c r="EK178" s="13"/>
      <c r="EL178" s="13"/>
      <c r="EM178" s="13"/>
      <c r="EN178" s="13"/>
      <c r="EO178" s="13"/>
      <c r="EP178" s="13"/>
      <c r="EQ178" s="13"/>
      <c r="ER178" s="13"/>
      <c r="ES178" s="13"/>
      <c r="ET178" s="13"/>
      <c r="EU178" s="13"/>
      <c r="EV178" s="13"/>
      <c r="EW178" s="13"/>
      <c r="EX178" s="13"/>
      <c r="EY178" s="13"/>
      <c r="EZ178" s="13"/>
      <c r="FA178" s="13"/>
      <c r="FB178" s="13"/>
      <c r="FC178" s="13"/>
      <c r="FD178" s="13"/>
      <c r="FE178" s="13"/>
      <c r="FF178" s="13"/>
      <c r="FG178" s="13"/>
      <c r="FH178" s="13"/>
      <c r="FI178" s="13"/>
      <c r="FJ178" s="13"/>
    </row>
    <row r="179" spans="2:166" x14ac:dyDescent="0.25"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3"/>
      <c r="EI179" s="13"/>
      <c r="EJ179" s="13"/>
      <c r="EK179" s="13"/>
      <c r="EL179" s="13"/>
      <c r="EM179" s="13"/>
      <c r="EN179" s="13"/>
      <c r="EO179" s="13"/>
      <c r="EP179" s="13"/>
      <c r="EQ179" s="13"/>
      <c r="ER179" s="13"/>
      <c r="ES179" s="13"/>
      <c r="ET179" s="13"/>
      <c r="EU179" s="13"/>
      <c r="EV179" s="13"/>
      <c r="EW179" s="13"/>
      <c r="EX179" s="13"/>
      <c r="EY179" s="13"/>
      <c r="EZ179" s="13"/>
      <c r="FA179" s="13"/>
      <c r="FB179" s="13"/>
      <c r="FC179" s="13"/>
      <c r="FD179" s="13"/>
      <c r="FE179" s="13"/>
      <c r="FF179" s="13"/>
      <c r="FG179" s="13"/>
      <c r="FH179" s="13"/>
      <c r="FI179" s="13"/>
      <c r="FJ179" s="13"/>
    </row>
    <row r="180" spans="2:166" x14ac:dyDescent="0.25"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/>
      <c r="DS180" s="13"/>
      <c r="DT180" s="13"/>
      <c r="DU180" s="13"/>
      <c r="DV180" s="13"/>
      <c r="DW180" s="13"/>
      <c r="DX180" s="13"/>
      <c r="DY180" s="13"/>
      <c r="DZ180" s="13"/>
      <c r="EA180" s="13"/>
      <c r="EB180" s="13"/>
      <c r="EC180" s="13"/>
      <c r="ED180" s="13"/>
      <c r="EE180" s="13"/>
      <c r="EF180" s="13"/>
      <c r="EG180" s="13"/>
      <c r="EH180" s="13"/>
      <c r="EI180" s="13"/>
      <c r="EJ180" s="13"/>
      <c r="EK180" s="13"/>
      <c r="EL180" s="13"/>
      <c r="EM180" s="13"/>
      <c r="EN180" s="13"/>
      <c r="EO180" s="13"/>
      <c r="EP180" s="13"/>
      <c r="EQ180" s="13"/>
      <c r="ER180" s="13"/>
      <c r="ES180" s="13"/>
      <c r="ET180" s="13"/>
      <c r="EU180" s="13"/>
      <c r="EV180" s="13"/>
      <c r="EW180" s="13"/>
      <c r="EX180" s="13"/>
      <c r="EY180" s="13"/>
      <c r="EZ180" s="13"/>
      <c r="FA180" s="13"/>
      <c r="FB180" s="13"/>
      <c r="FC180" s="13"/>
      <c r="FD180" s="13"/>
      <c r="FE180" s="13"/>
      <c r="FF180" s="13"/>
      <c r="FG180" s="13"/>
      <c r="FH180" s="13"/>
      <c r="FI180" s="13"/>
      <c r="FJ180" s="13"/>
    </row>
    <row r="181" spans="2:166" x14ac:dyDescent="0.25"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/>
      <c r="EF181" s="13"/>
      <c r="EG181" s="13"/>
      <c r="EH181" s="13"/>
      <c r="EI181" s="13"/>
      <c r="EJ181" s="13"/>
      <c r="EK181" s="13"/>
      <c r="EL181" s="13"/>
      <c r="EM181" s="13"/>
      <c r="EN181" s="13"/>
      <c r="EO181" s="13"/>
      <c r="EP181" s="13"/>
      <c r="EQ181" s="13"/>
      <c r="ER181" s="13"/>
      <c r="ES181" s="13"/>
      <c r="ET181" s="13"/>
      <c r="EU181" s="13"/>
      <c r="EV181" s="13"/>
      <c r="EW181" s="13"/>
      <c r="EX181" s="13"/>
      <c r="EY181" s="13"/>
      <c r="EZ181" s="13"/>
      <c r="FA181" s="13"/>
      <c r="FB181" s="13"/>
      <c r="FC181" s="13"/>
      <c r="FD181" s="13"/>
      <c r="FE181" s="13"/>
      <c r="FF181" s="13"/>
      <c r="FG181" s="13"/>
      <c r="FH181" s="13"/>
      <c r="FI181" s="13"/>
      <c r="FJ181" s="13"/>
    </row>
    <row r="182" spans="2:166" x14ac:dyDescent="0.25"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  <c r="DM182" s="13"/>
      <c r="DN182" s="13"/>
      <c r="DO182" s="13"/>
      <c r="DP182" s="13"/>
      <c r="DQ182" s="13"/>
      <c r="DR182" s="13"/>
      <c r="DS182" s="13"/>
      <c r="DT182" s="13"/>
      <c r="DU182" s="13"/>
      <c r="DV182" s="13"/>
      <c r="DW182" s="13"/>
      <c r="DX182" s="13"/>
      <c r="DY182" s="13"/>
      <c r="DZ182" s="13"/>
      <c r="EA182" s="13"/>
      <c r="EB182" s="13"/>
      <c r="EC182" s="13"/>
      <c r="ED182" s="13"/>
      <c r="EE182" s="13"/>
      <c r="EF182" s="13"/>
      <c r="EG182" s="13"/>
      <c r="EH182" s="13"/>
      <c r="EI182" s="13"/>
      <c r="EJ182" s="13"/>
      <c r="EK182" s="13"/>
      <c r="EL182" s="13"/>
      <c r="EM182" s="13"/>
      <c r="EN182" s="13"/>
      <c r="EO182" s="13"/>
      <c r="EP182" s="13"/>
      <c r="EQ182" s="13"/>
      <c r="ER182" s="13"/>
      <c r="ES182" s="13"/>
      <c r="ET182" s="13"/>
      <c r="EU182" s="13"/>
      <c r="EV182" s="13"/>
      <c r="EW182" s="13"/>
      <c r="EX182" s="13"/>
      <c r="EY182" s="13"/>
      <c r="EZ182" s="13"/>
      <c r="FA182" s="13"/>
      <c r="FB182" s="13"/>
      <c r="FC182" s="13"/>
      <c r="FD182" s="13"/>
      <c r="FE182" s="13"/>
      <c r="FF182" s="13"/>
      <c r="FG182" s="13"/>
      <c r="FH182" s="13"/>
      <c r="FI182" s="13"/>
      <c r="FJ182" s="13"/>
    </row>
    <row r="183" spans="2:166" x14ac:dyDescent="0.25"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3"/>
      <c r="EI183" s="13"/>
      <c r="EJ183" s="13"/>
      <c r="EK183" s="13"/>
      <c r="EL183" s="13"/>
      <c r="EM183" s="13"/>
      <c r="EN183" s="13"/>
      <c r="EO183" s="13"/>
      <c r="EP183" s="13"/>
      <c r="EQ183" s="13"/>
      <c r="ER183" s="13"/>
      <c r="ES183" s="13"/>
      <c r="ET183" s="13"/>
      <c r="EU183" s="13"/>
      <c r="EV183" s="13"/>
      <c r="EW183" s="13"/>
      <c r="EX183" s="13"/>
      <c r="EY183" s="13"/>
      <c r="EZ183" s="13"/>
      <c r="FA183" s="13"/>
      <c r="FB183" s="13"/>
      <c r="FC183" s="13"/>
      <c r="FD183" s="13"/>
      <c r="FE183" s="13"/>
      <c r="FF183" s="13"/>
      <c r="FG183" s="13"/>
      <c r="FH183" s="13"/>
      <c r="FI183" s="13"/>
      <c r="FJ183" s="13"/>
    </row>
    <row r="184" spans="2:166" x14ac:dyDescent="0.25"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  <c r="DP184" s="13"/>
      <c r="DQ184" s="13"/>
      <c r="DR184" s="13"/>
      <c r="DS184" s="13"/>
      <c r="DT184" s="13"/>
      <c r="DU184" s="13"/>
      <c r="DV184" s="13"/>
      <c r="DW184" s="13"/>
      <c r="DX184" s="13"/>
      <c r="DY184" s="13"/>
      <c r="DZ184" s="13"/>
      <c r="EA184" s="13"/>
      <c r="EB184" s="13"/>
      <c r="EC184" s="13"/>
      <c r="ED184" s="13"/>
      <c r="EE184" s="13"/>
      <c r="EF184" s="13"/>
      <c r="EG184" s="13"/>
      <c r="EH184" s="13"/>
      <c r="EI184" s="13"/>
      <c r="EJ184" s="13"/>
      <c r="EK184" s="13"/>
      <c r="EL184" s="13"/>
      <c r="EM184" s="13"/>
      <c r="EN184" s="13"/>
      <c r="EO184" s="13"/>
      <c r="EP184" s="13"/>
      <c r="EQ184" s="13"/>
      <c r="ER184" s="13"/>
      <c r="ES184" s="13"/>
      <c r="ET184" s="13"/>
      <c r="EU184" s="13"/>
      <c r="EV184" s="13"/>
      <c r="EW184" s="13"/>
      <c r="EX184" s="13"/>
      <c r="EY184" s="13"/>
      <c r="EZ184" s="13"/>
      <c r="FA184" s="13"/>
      <c r="FB184" s="13"/>
      <c r="FC184" s="13"/>
      <c r="FD184" s="13"/>
      <c r="FE184" s="13"/>
      <c r="FF184" s="13"/>
      <c r="FG184" s="13"/>
      <c r="FH184" s="13"/>
      <c r="FI184" s="13"/>
      <c r="FJ184" s="13"/>
    </row>
    <row r="185" spans="2:166" x14ac:dyDescent="0.25"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3"/>
      <c r="EI185" s="13"/>
      <c r="EJ185" s="13"/>
      <c r="EK185" s="13"/>
      <c r="EL185" s="13"/>
      <c r="EM185" s="13"/>
      <c r="EN185" s="13"/>
      <c r="EO185" s="13"/>
      <c r="EP185" s="13"/>
      <c r="EQ185" s="13"/>
      <c r="ER185" s="13"/>
      <c r="ES185" s="13"/>
      <c r="ET185" s="13"/>
      <c r="EU185" s="13"/>
      <c r="EV185" s="13"/>
      <c r="EW185" s="13"/>
      <c r="EX185" s="13"/>
      <c r="EY185" s="13"/>
      <c r="EZ185" s="13"/>
      <c r="FA185" s="13"/>
      <c r="FB185" s="13"/>
      <c r="FC185" s="13"/>
      <c r="FD185" s="13"/>
      <c r="FE185" s="13"/>
      <c r="FF185" s="13"/>
      <c r="FG185" s="13"/>
      <c r="FH185" s="13"/>
      <c r="FI185" s="13"/>
      <c r="FJ185" s="13"/>
    </row>
    <row r="186" spans="2:166" x14ac:dyDescent="0.25"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3"/>
      <c r="DR186" s="13"/>
      <c r="DS186" s="13"/>
      <c r="DT186" s="13"/>
      <c r="DU186" s="13"/>
      <c r="DV186" s="13"/>
      <c r="DW186" s="13"/>
      <c r="DX186" s="13"/>
      <c r="DY186" s="13"/>
      <c r="DZ186" s="13"/>
      <c r="EA186" s="13"/>
      <c r="EB186" s="13"/>
      <c r="EC186" s="13"/>
      <c r="ED186" s="13"/>
      <c r="EE186" s="13"/>
      <c r="EF186" s="13"/>
      <c r="EG186" s="13"/>
      <c r="EH186" s="13"/>
      <c r="EI186" s="13"/>
      <c r="EJ186" s="13"/>
      <c r="EK186" s="13"/>
      <c r="EL186" s="13"/>
      <c r="EM186" s="13"/>
      <c r="EN186" s="13"/>
      <c r="EO186" s="13"/>
      <c r="EP186" s="13"/>
      <c r="EQ186" s="13"/>
      <c r="ER186" s="13"/>
      <c r="ES186" s="13"/>
      <c r="ET186" s="13"/>
      <c r="EU186" s="13"/>
      <c r="EV186" s="13"/>
      <c r="EW186" s="13"/>
      <c r="EX186" s="13"/>
      <c r="EY186" s="13"/>
      <c r="EZ186" s="13"/>
      <c r="FA186" s="13"/>
      <c r="FB186" s="13"/>
      <c r="FC186" s="13"/>
      <c r="FD186" s="13"/>
      <c r="FE186" s="13"/>
      <c r="FF186" s="13"/>
      <c r="FG186" s="13"/>
      <c r="FH186" s="13"/>
      <c r="FI186" s="13"/>
      <c r="FJ186" s="13"/>
    </row>
    <row r="187" spans="2:166" x14ac:dyDescent="0.25"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3"/>
      <c r="EI187" s="13"/>
      <c r="EJ187" s="13"/>
      <c r="EK187" s="13"/>
      <c r="EL187" s="13"/>
      <c r="EM187" s="13"/>
      <c r="EN187" s="13"/>
      <c r="EO187" s="13"/>
      <c r="EP187" s="13"/>
      <c r="EQ187" s="13"/>
      <c r="ER187" s="13"/>
      <c r="ES187" s="13"/>
      <c r="ET187" s="13"/>
      <c r="EU187" s="13"/>
      <c r="EV187" s="13"/>
      <c r="EW187" s="13"/>
      <c r="EX187" s="13"/>
      <c r="EY187" s="13"/>
      <c r="EZ187" s="13"/>
      <c r="FA187" s="13"/>
      <c r="FB187" s="13"/>
      <c r="FC187" s="13"/>
      <c r="FD187" s="13"/>
      <c r="FE187" s="13"/>
      <c r="FF187" s="13"/>
      <c r="FG187" s="13"/>
      <c r="FH187" s="13"/>
      <c r="FI187" s="13"/>
      <c r="FJ187" s="13"/>
    </row>
    <row r="188" spans="2:166" x14ac:dyDescent="0.25"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  <c r="DP188" s="13"/>
      <c r="DQ188" s="13"/>
      <c r="DR188" s="13"/>
      <c r="DS188" s="13"/>
      <c r="DT188" s="13"/>
      <c r="DU188" s="13"/>
      <c r="DV188" s="13"/>
      <c r="DW188" s="13"/>
      <c r="DX188" s="13"/>
      <c r="DY188" s="13"/>
      <c r="DZ188" s="13"/>
      <c r="EA188" s="13"/>
      <c r="EB188" s="13"/>
      <c r="EC188" s="13"/>
      <c r="ED188" s="13"/>
      <c r="EE188" s="13"/>
      <c r="EF188" s="13"/>
      <c r="EG188" s="13"/>
      <c r="EH188" s="13"/>
      <c r="EI188" s="13"/>
      <c r="EJ188" s="13"/>
      <c r="EK188" s="13"/>
      <c r="EL188" s="13"/>
      <c r="EM188" s="13"/>
      <c r="EN188" s="13"/>
      <c r="EO188" s="13"/>
      <c r="EP188" s="13"/>
      <c r="EQ188" s="13"/>
      <c r="ER188" s="13"/>
      <c r="ES188" s="13"/>
      <c r="ET188" s="13"/>
      <c r="EU188" s="13"/>
      <c r="EV188" s="13"/>
      <c r="EW188" s="13"/>
      <c r="EX188" s="13"/>
      <c r="EY188" s="13"/>
      <c r="EZ188" s="13"/>
      <c r="FA188" s="13"/>
      <c r="FB188" s="13"/>
      <c r="FC188" s="13"/>
      <c r="FD188" s="13"/>
      <c r="FE188" s="13"/>
      <c r="FF188" s="13"/>
      <c r="FG188" s="13"/>
      <c r="FH188" s="13"/>
      <c r="FI188" s="13"/>
      <c r="FJ188" s="13"/>
    </row>
    <row r="189" spans="2:166" x14ac:dyDescent="0.25"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  <c r="EC189" s="13"/>
      <c r="ED189" s="13"/>
      <c r="EE189" s="13"/>
      <c r="EF189" s="13"/>
      <c r="EG189" s="13"/>
      <c r="EH189" s="13"/>
      <c r="EI189" s="13"/>
      <c r="EJ189" s="13"/>
      <c r="EK189" s="13"/>
      <c r="EL189" s="13"/>
      <c r="EM189" s="13"/>
      <c r="EN189" s="13"/>
      <c r="EO189" s="13"/>
      <c r="EP189" s="13"/>
      <c r="EQ189" s="13"/>
      <c r="ER189" s="13"/>
      <c r="ES189" s="13"/>
      <c r="ET189" s="13"/>
      <c r="EU189" s="13"/>
      <c r="EV189" s="13"/>
      <c r="EW189" s="13"/>
      <c r="EX189" s="13"/>
      <c r="EY189" s="13"/>
      <c r="EZ189" s="13"/>
      <c r="FA189" s="13"/>
      <c r="FB189" s="13"/>
      <c r="FC189" s="13"/>
      <c r="FD189" s="13"/>
      <c r="FE189" s="13"/>
      <c r="FF189" s="13"/>
      <c r="FG189" s="13"/>
      <c r="FH189" s="13"/>
      <c r="FI189" s="13"/>
      <c r="FJ189" s="13"/>
    </row>
    <row r="190" spans="2:166" x14ac:dyDescent="0.25"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  <c r="DO190" s="13"/>
      <c r="DP190" s="13"/>
      <c r="DQ190" s="13"/>
      <c r="DR190" s="13"/>
      <c r="DS190" s="13"/>
      <c r="DT190" s="13"/>
      <c r="DU190" s="13"/>
      <c r="DV190" s="13"/>
      <c r="DW190" s="13"/>
      <c r="DX190" s="13"/>
      <c r="DY190" s="13"/>
      <c r="DZ190" s="13"/>
      <c r="EA190" s="13"/>
      <c r="EB190" s="13"/>
      <c r="EC190" s="13"/>
      <c r="ED190" s="13"/>
      <c r="EE190" s="13"/>
      <c r="EF190" s="13"/>
      <c r="EG190" s="13"/>
      <c r="EH190" s="13"/>
      <c r="EI190" s="13"/>
      <c r="EJ190" s="13"/>
      <c r="EK190" s="13"/>
      <c r="EL190" s="13"/>
      <c r="EM190" s="13"/>
      <c r="EN190" s="13"/>
      <c r="EO190" s="13"/>
      <c r="EP190" s="13"/>
      <c r="EQ190" s="13"/>
      <c r="ER190" s="13"/>
      <c r="ES190" s="13"/>
      <c r="ET190" s="13"/>
      <c r="EU190" s="13"/>
      <c r="EV190" s="13"/>
      <c r="EW190" s="13"/>
      <c r="EX190" s="13"/>
      <c r="EY190" s="13"/>
      <c r="EZ190" s="13"/>
      <c r="FA190" s="13"/>
      <c r="FB190" s="13"/>
      <c r="FC190" s="13"/>
      <c r="FD190" s="13"/>
      <c r="FE190" s="13"/>
      <c r="FF190" s="13"/>
      <c r="FG190" s="13"/>
      <c r="FH190" s="13"/>
      <c r="FI190" s="13"/>
      <c r="FJ190" s="13"/>
    </row>
    <row r="191" spans="2:166" x14ac:dyDescent="0.25"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/>
      <c r="DU191" s="13"/>
      <c r="DV191" s="13"/>
      <c r="DW191" s="13"/>
      <c r="DX191" s="13"/>
      <c r="DY191" s="13"/>
      <c r="DZ191" s="13"/>
      <c r="EA191" s="13"/>
      <c r="EB191" s="13"/>
      <c r="EC191" s="13"/>
      <c r="ED191" s="13"/>
      <c r="EE191" s="13"/>
      <c r="EF191" s="13"/>
      <c r="EG191" s="13"/>
      <c r="EH191" s="13"/>
      <c r="EI191" s="13"/>
      <c r="EJ191" s="13"/>
      <c r="EK191" s="13"/>
      <c r="EL191" s="13"/>
      <c r="EM191" s="13"/>
      <c r="EN191" s="13"/>
      <c r="EO191" s="13"/>
      <c r="EP191" s="13"/>
      <c r="EQ191" s="13"/>
      <c r="ER191" s="13"/>
      <c r="ES191" s="13"/>
      <c r="ET191" s="13"/>
      <c r="EU191" s="13"/>
      <c r="EV191" s="13"/>
      <c r="EW191" s="13"/>
      <c r="EX191" s="13"/>
      <c r="EY191" s="13"/>
      <c r="EZ191" s="13"/>
      <c r="FA191" s="13"/>
      <c r="FB191" s="13"/>
      <c r="FC191" s="13"/>
      <c r="FD191" s="13"/>
      <c r="FE191" s="13"/>
      <c r="FF191" s="13"/>
      <c r="FG191" s="13"/>
      <c r="FH191" s="13"/>
      <c r="FI191" s="13"/>
      <c r="FJ191" s="13"/>
    </row>
    <row r="192" spans="2:166" x14ac:dyDescent="0.25"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  <c r="DP192" s="13"/>
      <c r="DQ192" s="13"/>
      <c r="DR192" s="13"/>
      <c r="DS192" s="13"/>
      <c r="DT192" s="13"/>
      <c r="DU192" s="13"/>
      <c r="DV192" s="13"/>
      <c r="DW192" s="13"/>
      <c r="DX192" s="13"/>
      <c r="DY192" s="13"/>
      <c r="DZ192" s="13"/>
      <c r="EA192" s="13"/>
      <c r="EB192" s="13"/>
      <c r="EC192" s="13"/>
      <c r="ED192" s="13"/>
      <c r="EE192" s="13"/>
      <c r="EF192" s="13"/>
      <c r="EG192" s="13"/>
      <c r="EH192" s="13"/>
      <c r="EI192" s="13"/>
      <c r="EJ192" s="13"/>
      <c r="EK192" s="13"/>
      <c r="EL192" s="13"/>
      <c r="EM192" s="13"/>
      <c r="EN192" s="13"/>
      <c r="EO192" s="13"/>
      <c r="EP192" s="13"/>
      <c r="EQ192" s="13"/>
      <c r="ER192" s="13"/>
      <c r="ES192" s="13"/>
      <c r="ET192" s="13"/>
      <c r="EU192" s="13"/>
      <c r="EV192" s="13"/>
      <c r="EW192" s="13"/>
      <c r="EX192" s="13"/>
      <c r="EY192" s="13"/>
      <c r="EZ192" s="13"/>
      <c r="FA192" s="13"/>
      <c r="FB192" s="13"/>
      <c r="FC192" s="13"/>
      <c r="FD192" s="13"/>
      <c r="FE192" s="13"/>
      <c r="FF192" s="13"/>
      <c r="FG192" s="13"/>
      <c r="FH192" s="13"/>
      <c r="FI192" s="13"/>
      <c r="FJ192" s="13"/>
    </row>
    <row r="193" spans="2:166" x14ac:dyDescent="0.25"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/>
      <c r="DW193" s="13"/>
      <c r="DX193" s="13"/>
      <c r="DY193" s="13"/>
      <c r="DZ193" s="13"/>
      <c r="EA193" s="13"/>
      <c r="EB193" s="13"/>
      <c r="EC193" s="13"/>
      <c r="ED193" s="13"/>
      <c r="EE193" s="13"/>
      <c r="EF193" s="13"/>
      <c r="EG193" s="13"/>
      <c r="EH193" s="13"/>
      <c r="EI193" s="13"/>
      <c r="EJ193" s="13"/>
      <c r="EK193" s="13"/>
      <c r="EL193" s="13"/>
      <c r="EM193" s="13"/>
      <c r="EN193" s="13"/>
      <c r="EO193" s="13"/>
      <c r="EP193" s="13"/>
      <c r="EQ193" s="13"/>
      <c r="ER193" s="13"/>
      <c r="ES193" s="13"/>
      <c r="ET193" s="13"/>
      <c r="EU193" s="13"/>
      <c r="EV193" s="13"/>
      <c r="EW193" s="13"/>
      <c r="EX193" s="13"/>
      <c r="EY193" s="13"/>
      <c r="EZ193" s="13"/>
      <c r="FA193" s="13"/>
      <c r="FB193" s="13"/>
      <c r="FC193" s="13"/>
      <c r="FD193" s="13"/>
      <c r="FE193" s="13"/>
      <c r="FF193" s="13"/>
      <c r="FG193" s="13"/>
      <c r="FH193" s="13"/>
      <c r="FI193" s="13"/>
      <c r="FJ193" s="13"/>
    </row>
    <row r="194" spans="2:166" x14ac:dyDescent="0.25"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  <c r="DO194" s="13"/>
      <c r="DP194" s="13"/>
      <c r="DQ194" s="13"/>
      <c r="DR194" s="13"/>
      <c r="DS194" s="13"/>
      <c r="DT194" s="13"/>
      <c r="DU194" s="13"/>
      <c r="DV194" s="13"/>
      <c r="DW194" s="13"/>
      <c r="DX194" s="13"/>
      <c r="DY194" s="13"/>
      <c r="DZ194" s="13"/>
      <c r="EA194" s="13"/>
      <c r="EB194" s="13"/>
      <c r="EC194" s="13"/>
      <c r="ED194" s="13"/>
      <c r="EE194" s="13"/>
      <c r="EF194" s="13"/>
      <c r="EG194" s="13"/>
      <c r="EH194" s="13"/>
      <c r="EI194" s="13"/>
      <c r="EJ194" s="13"/>
      <c r="EK194" s="13"/>
      <c r="EL194" s="13"/>
      <c r="EM194" s="13"/>
      <c r="EN194" s="13"/>
      <c r="EO194" s="13"/>
      <c r="EP194" s="13"/>
      <c r="EQ194" s="13"/>
      <c r="ER194" s="13"/>
      <c r="ES194" s="13"/>
      <c r="ET194" s="13"/>
      <c r="EU194" s="13"/>
      <c r="EV194" s="13"/>
      <c r="EW194" s="13"/>
      <c r="EX194" s="13"/>
      <c r="EY194" s="13"/>
      <c r="EZ194" s="13"/>
      <c r="FA194" s="13"/>
      <c r="FB194" s="13"/>
      <c r="FC194" s="13"/>
      <c r="FD194" s="13"/>
      <c r="FE194" s="13"/>
      <c r="FF194" s="13"/>
      <c r="FG194" s="13"/>
      <c r="FH194" s="13"/>
      <c r="FI194" s="13"/>
      <c r="FJ194" s="13"/>
    </row>
    <row r="195" spans="2:166" x14ac:dyDescent="0.25"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  <c r="EI195" s="13"/>
      <c r="EJ195" s="13"/>
      <c r="EK195" s="13"/>
      <c r="EL195" s="13"/>
      <c r="EM195" s="13"/>
      <c r="EN195" s="13"/>
      <c r="EO195" s="13"/>
      <c r="EP195" s="13"/>
      <c r="EQ195" s="13"/>
      <c r="ER195" s="13"/>
      <c r="ES195" s="13"/>
      <c r="ET195" s="13"/>
      <c r="EU195" s="13"/>
      <c r="EV195" s="13"/>
      <c r="EW195" s="13"/>
      <c r="EX195" s="13"/>
      <c r="EY195" s="13"/>
      <c r="EZ195" s="13"/>
      <c r="FA195" s="13"/>
      <c r="FB195" s="13"/>
      <c r="FC195" s="13"/>
      <c r="FD195" s="13"/>
      <c r="FE195" s="13"/>
      <c r="FF195" s="13"/>
      <c r="FG195" s="13"/>
      <c r="FH195" s="13"/>
      <c r="FI195" s="13"/>
      <c r="FJ195" s="13"/>
    </row>
    <row r="196" spans="2:166" x14ac:dyDescent="0.25"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  <c r="DT196" s="13"/>
      <c r="DU196" s="13"/>
      <c r="DV196" s="13"/>
      <c r="DW196" s="13"/>
      <c r="DX196" s="13"/>
      <c r="DY196" s="13"/>
      <c r="DZ196" s="13"/>
      <c r="EA196" s="13"/>
      <c r="EB196" s="13"/>
      <c r="EC196" s="13"/>
      <c r="ED196" s="13"/>
      <c r="EE196" s="13"/>
      <c r="EF196" s="13"/>
      <c r="EG196" s="13"/>
      <c r="EH196" s="13"/>
      <c r="EI196" s="13"/>
      <c r="EJ196" s="13"/>
      <c r="EK196" s="13"/>
      <c r="EL196" s="13"/>
      <c r="EM196" s="13"/>
      <c r="EN196" s="13"/>
      <c r="EO196" s="13"/>
      <c r="EP196" s="13"/>
      <c r="EQ196" s="13"/>
      <c r="ER196" s="13"/>
      <c r="ES196" s="13"/>
      <c r="ET196" s="13"/>
      <c r="EU196" s="13"/>
      <c r="EV196" s="13"/>
      <c r="EW196" s="13"/>
      <c r="EX196" s="13"/>
      <c r="EY196" s="13"/>
      <c r="EZ196" s="13"/>
      <c r="FA196" s="13"/>
      <c r="FB196" s="13"/>
      <c r="FC196" s="13"/>
      <c r="FD196" s="13"/>
      <c r="FE196" s="13"/>
      <c r="FF196" s="13"/>
      <c r="FG196" s="13"/>
      <c r="FH196" s="13"/>
      <c r="FI196" s="13"/>
      <c r="FJ196" s="13"/>
    </row>
    <row r="197" spans="2:166" x14ac:dyDescent="0.25"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13"/>
      <c r="EM197" s="13"/>
      <c r="EN197" s="13"/>
      <c r="EO197" s="13"/>
      <c r="EP197" s="13"/>
      <c r="EQ197" s="13"/>
      <c r="ER197" s="13"/>
      <c r="ES197" s="13"/>
      <c r="ET197" s="13"/>
      <c r="EU197" s="13"/>
      <c r="EV197" s="13"/>
      <c r="EW197" s="13"/>
      <c r="EX197" s="13"/>
      <c r="EY197" s="13"/>
      <c r="EZ197" s="13"/>
      <c r="FA197" s="13"/>
      <c r="FB197" s="13"/>
      <c r="FC197" s="13"/>
      <c r="FD197" s="13"/>
      <c r="FE197" s="13"/>
      <c r="FF197" s="13"/>
      <c r="FG197" s="13"/>
      <c r="FH197" s="13"/>
      <c r="FI197" s="13"/>
      <c r="FJ197" s="13"/>
    </row>
    <row r="198" spans="2:166" x14ac:dyDescent="0.25"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13"/>
      <c r="DS198" s="13"/>
      <c r="DT198" s="13"/>
      <c r="DU198" s="13"/>
      <c r="DV198" s="13"/>
      <c r="DW198" s="13"/>
      <c r="DX198" s="13"/>
      <c r="DY198" s="13"/>
      <c r="DZ198" s="13"/>
      <c r="EA198" s="13"/>
      <c r="EB198" s="13"/>
      <c r="EC198" s="13"/>
      <c r="ED198" s="13"/>
      <c r="EE198" s="13"/>
      <c r="EF198" s="13"/>
      <c r="EG198" s="13"/>
      <c r="EH198" s="13"/>
      <c r="EI198" s="13"/>
      <c r="EJ198" s="13"/>
      <c r="EK198" s="13"/>
      <c r="EL198" s="13"/>
      <c r="EM198" s="13"/>
      <c r="EN198" s="13"/>
      <c r="EO198" s="13"/>
      <c r="EP198" s="13"/>
      <c r="EQ198" s="13"/>
      <c r="ER198" s="13"/>
      <c r="ES198" s="13"/>
      <c r="ET198" s="13"/>
      <c r="EU198" s="13"/>
      <c r="EV198" s="13"/>
      <c r="EW198" s="13"/>
      <c r="EX198" s="13"/>
      <c r="EY198" s="13"/>
      <c r="EZ198" s="13"/>
      <c r="FA198" s="13"/>
      <c r="FB198" s="13"/>
      <c r="FC198" s="13"/>
      <c r="FD198" s="13"/>
      <c r="FE198" s="13"/>
      <c r="FF198" s="13"/>
      <c r="FG198" s="13"/>
      <c r="FH198" s="13"/>
      <c r="FI198" s="13"/>
      <c r="FJ198" s="13"/>
    </row>
    <row r="199" spans="2:166" x14ac:dyDescent="0.25"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13"/>
      <c r="EM199" s="13"/>
      <c r="EN199" s="13"/>
      <c r="EO199" s="13"/>
      <c r="EP199" s="13"/>
      <c r="EQ199" s="13"/>
      <c r="ER199" s="13"/>
      <c r="ES199" s="13"/>
      <c r="ET199" s="13"/>
      <c r="EU199" s="13"/>
      <c r="EV199" s="13"/>
      <c r="EW199" s="13"/>
      <c r="EX199" s="13"/>
      <c r="EY199" s="13"/>
      <c r="EZ199" s="13"/>
      <c r="FA199" s="13"/>
      <c r="FB199" s="13"/>
      <c r="FC199" s="13"/>
      <c r="FD199" s="13"/>
      <c r="FE199" s="13"/>
      <c r="FF199" s="13"/>
      <c r="FG199" s="13"/>
      <c r="FH199" s="13"/>
      <c r="FI199" s="13"/>
      <c r="FJ199" s="13"/>
    </row>
    <row r="200" spans="2:166" x14ac:dyDescent="0.25"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  <c r="DT200" s="13"/>
      <c r="DU200" s="13"/>
      <c r="DV200" s="13"/>
      <c r="DW200" s="13"/>
      <c r="DX200" s="13"/>
      <c r="DY200" s="13"/>
      <c r="DZ200" s="13"/>
      <c r="EA200" s="13"/>
      <c r="EB200" s="13"/>
      <c r="EC200" s="13"/>
      <c r="ED200" s="13"/>
      <c r="EE200" s="13"/>
      <c r="EF200" s="13"/>
      <c r="EG200" s="13"/>
      <c r="EH200" s="13"/>
      <c r="EI200" s="13"/>
      <c r="EJ200" s="13"/>
      <c r="EK200" s="13"/>
      <c r="EL200" s="13"/>
      <c r="EM200" s="13"/>
      <c r="EN200" s="13"/>
      <c r="EO200" s="13"/>
      <c r="EP200" s="13"/>
      <c r="EQ200" s="13"/>
      <c r="ER200" s="13"/>
      <c r="ES200" s="13"/>
      <c r="ET200" s="13"/>
      <c r="EU200" s="13"/>
      <c r="EV200" s="13"/>
      <c r="EW200" s="13"/>
      <c r="EX200" s="13"/>
      <c r="EY200" s="13"/>
      <c r="EZ200" s="13"/>
      <c r="FA200" s="13"/>
      <c r="FB200" s="13"/>
      <c r="FC200" s="13"/>
      <c r="FD200" s="13"/>
      <c r="FE200" s="13"/>
      <c r="FF200" s="13"/>
      <c r="FG200" s="13"/>
      <c r="FH200" s="13"/>
      <c r="FI200" s="13"/>
      <c r="FJ200" s="13"/>
    </row>
    <row r="201" spans="2:166" x14ac:dyDescent="0.25"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  <c r="EA201" s="13"/>
      <c r="EB201" s="13"/>
      <c r="EC201" s="13"/>
      <c r="ED201" s="13"/>
      <c r="EE201" s="13"/>
      <c r="EF201" s="13"/>
      <c r="EG201" s="13"/>
      <c r="EH201" s="13"/>
      <c r="EI201" s="13"/>
      <c r="EJ201" s="13"/>
      <c r="EK201" s="13"/>
      <c r="EL201" s="13"/>
      <c r="EM201" s="13"/>
      <c r="EN201" s="13"/>
      <c r="EO201" s="13"/>
      <c r="EP201" s="13"/>
      <c r="EQ201" s="13"/>
      <c r="ER201" s="13"/>
      <c r="ES201" s="13"/>
      <c r="ET201" s="13"/>
      <c r="EU201" s="13"/>
      <c r="EV201" s="13"/>
      <c r="EW201" s="13"/>
      <c r="EX201" s="13"/>
      <c r="EY201" s="13"/>
      <c r="EZ201" s="13"/>
      <c r="FA201" s="13"/>
      <c r="FB201" s="13"/>
      <c r="FC201" s="13"/>
      <c r="FD201" s="13"/>
      <c r="FE201" s="13"/>
      <c r="FF201" s="13"/>
      <c r="FG201" s="13"/>
      <c r="FH201" s="13"/>
      <c r="FI201" s="13"/>
      <c r="FJ201" s="13"/>
    </row>
    <row r="202" spans="2:166" x14ac:dyDescent="0.25"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13"/>
      <c r="DS202" s="13"/>
      <c r="DT202" s="13"/>
      <c r="DU202" s="13"/>
      <c r="DV202" s="13"/>
      <c r="DW202" s="13"/>
      <c r="DX202" s="13"/>
      <c r="DY202" s="13"/>
      <c r="DZ202" s="13"/>
      <c r="EA202" s="13"/>
      <c r="EB202" s="13"/>
      <c r="EC202" s="13"/>
      <c r="ED202" s="13"/>
      <c r="EE202" s="13"/>
      <c r="EF202" s="13"/>
      <c r="EG202" s="13"/>
      <c r="EH202" s="13"/>
      <c r="EI202" s="13"/>
      <c r="EJ202" s="13"/>
      <c r="EK202" s="13"/>
      <c r="EL202" s="13"/>
      <c r="EM202" s="13"/>
      <c r="EN202" s="13"/>
      <c r="EO202" s="13"/>
      <c r="EP202" s="13"/>
      <c r="EQ202" s="13"/>
      <c r="ER202" s="13"/>
      <c r="ES202" s="13"/>
      <c r="ET202" s="13"/>
      <c r="EU202" s="13"/>
      <c r="EV202" s="13"/>
      <c r="EW202" s="13"/>
      <c r="EX202" s="13"/>
      <c r="EY202" s="13"/>
      <c r="EZ202" s="13"/>
      <c r="FA202" s="13"/>
      <c r="FB202" s="13"/>
      <c r="FC202" s="13"/>
      <c r="FD202" s="13"/>
      <c r="FE202" s="13"/>
      <c r="FF202" s="13"/>
      <c r="FG202" s="13"/>
      <c r="FH202" s="13"/>
      <c r="FI202" s="13"/>
      <c r="FJ202" s="13"/>
    </row>
    <row r="203" spans="2:166" x14ac:dyDescent="0.25"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3"/>
      <c r="EA203" s="13"/>
      <c r="EB203" s="13"/>
      <c r="EC203" s="13"/>
      <c r="ED203" s="13"/>
      <c r="EE203" s="13"/>
      <c r="EF203" s="13"/>
      <c r="EG203" s="13"/>
      <c r="EH203" s="13"/>
      <c r="EI203" s="13"/>
      <c r="EJ203" s="13"/>
      <c r="EK203" s="13"/>
      <c r="EL203" s="13"/>
      <c r="EM203" s="13"/>
      <c r="EN203" s="13"/>
      <c r="EO203" s="13"/>
      <c r="EP203" s="13"/>
      <c r="EQ203" s="13"/>
      <c r="ER203" s="13"/>
      <c r="ES203" s="13"/>
      <c r="ET203" s="13"/>
      <c r="EU203" s="13"/>
      <c r="EV203" s="13"/>
      <c r="EW203" s="13"/>
      <c r="EX203" s="13"/>
      <c r="EY203" s="13"/>
      <c r="EZ203" s="13"/>
      <c r="FA203" s="13"/>
      <c r="FB203" s="13"/>
      <c r="FC203" s="13"/>
      <c r="FD203" s="13"/>
      <c r="FE203" s="13"/>
      <c r="FF203" s="13"/>
      <c r="FG203" s="13"/>
      <c r="FH203" s="13"/>
      <c r="FI203" s="13"/>
      <c r="FJ203" s="13"/>
    </row>
    <row r="204" spans="2:166" x14ac:dyDescent="0.25"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  <c r="DM204" s="13"/>
      <c r="DN204" s="13"/>
      <c r="DO204" s="13"/>
      <c r="DP204" s="13"/>
      <c r="DQ204" s="13"/>
      <c r="DR204" s="13"/>
      <c r="DS204" s="13"/>
      <c r="DT204" s="13"/>
      <c r="DU204" s="13"/>
      <c r="DV204" s="13"/>
      <c r="DW204" s="13"/>
      <c r="DX204" s="13"/>
      <c r="DY204" s="13"/>
      <c r="DZ204" s="13"/>
      <c r="EA204" s="13"/>
      <c r="EB204" s="13"/>
      <c r="EC204" s="13"/>
      <c r="ED204" s="13"/>
      <c r="EE204" s="13"/>
      <c r="EF204" s="13"/>
      <c r="EG204" s="13"/>
      <c r="EH204" s="13"/>
      <c r="EI204" s="13"/>
      <c r="EJ204" s="13"/>
      <c r="EK204" s="13"/>
      <c r="EL204" s="13"/>
      <c r="EM204" s="13"/>
      <c r="EN204" s="13"/>
      <c r="EO204" s="13"/>
      <c r="EP204" s="13"/>
      <c r="EQ204" s="13"/>
      <c r="ER204" s="13"/>
      <c r="ES204" s="13"/>
      <c r="ET204" s="13"/>
      <c r="EU204" s="13"/>
      <c r="EV204" s="13"/>
      <c r="EW204" s="13"/>
      <c r="EX204" s="13"/>
      <c r="EY204" s="13"/>
      <c r="EZ204" s="13"/>
      <c r="FA204" s="13"/>
      <c r="FB204" s="13"/>
      <c r="FC204" s="13"/>
      <c r="FD204" s="13"/>
      <c r="FE204" s="13"/>
      <c r="FF204" s="13"/>
      <c r="FG204" s="13"/>
      <c r="FH204" s="13"/>
      <c r="FI204" s="13"/>
      <c r="FJ204" s="13"/>
    </row>
    <row r="205" spans="2:166" x14ac:dyDescent="0.25"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/>
      <c r="EC205" s="13"/>
      <c r="ED205" s="13"/>
      <c r="EE205" s="13"/>
      <c r="EF205" s="13"/>
      <c r="EG205" s="13"/>
      <c r="EH205" s="13"/>
      <c r="EI205" s="13"/>
      <c r="EJ205" s="13"/>
      <c r="EK205" s="13"/>
      <c r="EL205" s="13"/>
      <c r="EM205" s="13"/>
      <c r="EN205" s="13"/>
      <c r="EO205" s="13"/>
      <c r="EP205" s="13"/>
      <c r="EQ205" s="13"/>
      <c r="ER205" s="13"/>
      <c r="ES205" s="13"/>
      <c r="ET205" s="13"/>
      <c r="EU205" s="13"/>
      <c r="EV205" s="13"/>
      <c r="EW205" s="13"/>
      <c r="EX205" s="13"/>
      <c r="EY205" s="13"/>
      <c r="EZ205" s="13"/>
      <c r="FA205" s="13"/>
      <c r="FB205" s="13"/>
      <c r="FC205" s="13"/>
      <c r="FD205" s="13"/>
      <c r="FE205" s="13"/>
      <c r="FF205" s="13"/>
      <c r="FG205" s="13"/>
      <c r="FH205" s="13"/>
      <c r="FI205" s="13"/>
      <c r="FJ205" s="13"/>
    </row>
    <row r="206" spans="2:166" x14ac:dyDescent="0.25"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  <c r="DQ206" s="13"/>
      <c r="DR206" s="13"/>
      <c r="DS206" s="13"/>
      <c r="DT206" s="13"/>
      <c r="DU206" s="13"/>
      <c r="DV206" s="13"/>
      <c r="DW206" s="13"/>
      <c r="DX206" s="13"/>
      <c r="DY206" s="13"/>
      <c r="DZ206" s="13"/>
      <c r="EA206" s="13"/>
      <c r="EB206" s="13"/>
      <c r="EC206" s="13"/>
      <c r="ED206" s="13"/>
      <c r="EE206" s="13"/>
      <c r="EF206" s="13"/>
      <c r="EG206" s="13"/>
      <c r="EH206" s="13"/>
      <c r="EI206" s="13"/>
      <c r="EJ206" s="13"/>
      <c r="EK206" s="13"/>
      <c r="EL206" s="13"/>
      <c r="EM206" s="13"/>
      <c r="EN206" s="13"/>
      <c r="EO206" s="13"/>
      <c r="EP206" s="13"/>
      <c r="EQ206" s="13"/>
      <c r="ER206" s="13"/>
      <c r="ES206" s="13"/>
      <c r="ET206" s="13"/>
      <c r="EU206" s="13"/>
      <c r="EV206" s="13"/>
      <c r="EW206" s="13"/>
      <c r="EX206" s="13"/>
      <c r="EY206" s="13"/>
      <c r="EZ206" s="13"/>
      <c r="FA206" s="13"/>
      <c r="FB206" s="13"/>
      <c r="FC206" s="13"/>
      <c r="FD206" s="13"/>
      <c r="FE206" s="13"/>
      <c r="FF206" s="13"/>
      <c r="FG206" s="13"/>
      <c r="FH206" s="13"/>
      <c r="FI206" s="13"/>
      <c r="FJ206" s="13"/>
    </row>
    <row r="207" spans="2:166" x14ac:dyDescent="0.25"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  <c r="EE207" s="13"/>
      <c r="EF207" s="13"/>
      <c r="EG207" s="13"/>
      <c r="EH207" s="13"/>
      <c r="EI207" s="13"/>
      <c r="EJ207" s="13"/>
      <c r="EK207" s="13"/>
      <c r="EL207" s="13"/>
      <c r="EM207" s="13"/>
      <c r="EN207" s="13"/>
      <c r="EO207" s="13"/>
      <c r="EP207" s="13"/>
      <c r="EQ207" s="13"/>
      <c r="ER207" s="13"/>
      <c r="ES207" s="13"/>
      <c r="ET207" s="13"/>
      <c r="EU207" s="13"/>
      <c r="EV207" s="13"/>
      <c r="EW207" s="13"/>
      <c r="EX207" s="13"/>
      <c r="EY207" s="13"/>
      <c r="EZ207" s="13"/>
      <c r="FA207" s="13"/>
      <c r="FB207" s="13"/>
      <c r="FC207" s="13"/>
      <c r="FD207" s="13"/>
      <c r="FE207" s="13"/>
      <c r="FF207" s="13"/>
      <c r="FG207" s="13"/>
      <c r="FH207" s="13"/>
      <c r="FI207" s="13"/>
      <c r="FJ207" s="13"/>
    </row>
    <row r="208" spans="2:166" x14ac:dyDescent="0.25"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  <c r="DT208" s="13"/>
      <c r="DU208" s="13"/>
      <c r="DV208" s="13"/>
      <c r="DW208" s="13"/>
      <c r="DX208" s="13"/>
      <c r="DY208" s="13"/>
      <c r="DZ208" s="13"/>
      <c r="EA208" s="13"/>
      <c r="EB208" s="13"/>
      <c r="EC208" s="13"/>
      <c r="ED208" s="13"/>
      <c r="EE208" s="13"/>
      <c r="EF208" s="13"/>
      <c r="EG208" s="13"/>
      <c r="EH208" s="13"/>
      <c r="EI208" s="13"/>
      <c r="EJ208" s="13"/>
      <c r="EK208" s="13"/>
      <c r="EL208" s="13"/>
      <c r="EM208" s="13"/>
      <c r="EN208" s="13"/>
      <c r="EO208" s="13"/>
      <c r="EP208" s="13"/>
      <c r="EQ208" s="13"/>
      <c r="ER208" s="13"/>
      <c r="ES208" s="13"/>
      <c r="ET208" s="13"/>
      <c r="EU208" s="13"/>
      <c r="EV208" s="13"/>
      <c r="EW208" s="13"/>
      <c r="EX208" s="13"/>
      <c r="EY208" s="13"/>
      <c r="EZ208" s="13"/>
      <c r="FA208" s="13"/>
      <c r="FB208" s="13"/>
      <c r="FC208" s="13"/>
      <c r="FD208" s="13"/>
      <c r="FE208" s="13"/>
      <c r="FF208" s="13"/>
      <c r="FG208" s="13"/>
      <c r="FH208" s="13"/>
      <c r="FI208" s="13"/>
      <c r="FJ208" s="13"/>
    </row>
    <row r="209" spans="2:166" x14ac:dyDescent="0.25"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  <c r="EE209" s="13"/>
      <c r="EF209" s="13"/>
      <c r="EG209" s="13"/>
      <c r="EH209" s="13"/>
      <c r="EI209" s="13"/>
      <c r="EJ209" s="13"/>
      <c r="EK209" s="13"/>
      <c r="EL209" s="13"/>
      <c r="EM209" s="13"/>
      <c r="EN209" s="13"/>
      <c r="EO209" s="13"/>
      <c r="EP209" s="13"/>
      <c r="EQ209" s="13"/>
      <c r="ER209" s="13"/>
      <c r="ES209" s="13"/>
      <c r="ET209" s="13"/>
      <c r="EU209" s="13"/>
      <c r="EV209" s="13"/>
      <c r="EW209" s="13"/>
      <c r="EX209" s="13"/>
      <c r="EY209" s="13"/>
      <c r="EZ209" s="13"/>
      <c r="FA209" s="13"/>
      <c r="FB209" s="13"/>
      <c r="FC209" s="13"/>
      <c r="FD209" s="13"/>
      <c r="FE209" s="13"/>
      <c r="FF209" s="13"/>
      <c r="FG209" s="13"/>
      <c r="FH209" s="13"/>
      <c r="FI209" s="13"/>
      <c r="FJ209" s="13"/>
    </row>
    <row r="210" spans="2:166" x14ac:dyDescent="0.25"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  <c r="DT210" s="13"/>
      <c r="DU210" s="13"/>
      <c r="DV210" s="13"/>
      <c r="DW210" s="13"/>
      <c r="DX210" s="13"/>
      <c r="DY210" s="13"/>
      <c r="DZ210" s="13"/>
      <c r="EA210" s="13"/>
      <c r="EB210" s="13"/>
      <c r="EC210" s="13"/>
      <c r="ED210" s="13"/>
      <c r="EE210" s="13"/>
      <c r="EF210" s="13"/>
      <c r="EG210" s="13"/>
      <c r="EH210" s="13"/>
      <c r="EI210" s="13"/>
      <c r="EJ210" s="13"/>
      <c r="EK210" s="13"/>
      <c r="EL210" s="13"/>
      <c r="EM210" s="13"/>
      <c r="EN210" s="13"/>
      <c r="EO210" s="13"/>
      <c r="EP210" s="13"/>
      <c r="EQ210" s="13"/>
      <c r="ER210" s="13"/>
      <c r="ES210" s="13"/>
      <c r="ET210" s="13"/>
      <c r="EU210" s="13"/>
      <c r="EV210" s="13"/>
      <c r="EW210" s="13"/>
      <c r="EX210" s="13"/>
      <c r="EY210" s="13"/>
      <c r="EZ210" s="13"/>
      <c r="FA210" s="13"/>
      <c r="FB210" s="13"/>
      <c r="FC210" s="13"/>
      <c r="FD210" s="13"/>
      <c r="FE210" s="13"/>
      <c r="FF210" s="13"/>
      <c r="FG210" s="13"/>
      <c r="FH210" s="13"/>
      <c r="FI210" s="13"/>
      <c r="FJ210" s="13"/>
    </row>
    <row r="211" spans="2:166" x14ac:dyDescent="0.25"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  <c r="EI211" s="13"/>
      <c r="EJ211" s="13"/>
      <c r="EK211" s="13"/>
      <c r="EL211" s="13"/>
      <c r="EM211" s="13"/>
      <c r="EN211" s="13"/>
      <c r="EO211" s="13"/>
      <c r="EP211" s="13"/>
      <c r="EQ211" s="13"/>
      <c r="ER211" s="13"/>
      <c r="ES211" s="13"/>
      <c r="ET211" s="13"/>
      <c r="EU211" s="13"/>
      <c r="EV211" s="13"/>
      <c r="EW211" s="13"/>
      <c r="EX211" s="13"/>
      <c r="EY211" s="13"/>
      <c r="EZ211" s="13"/>
      <c r="FA211" s="13"/>
      <c r="FB211" s="13"/>
      <c r="FC211" s="13"/>
      <c r="FD211" s="13"/>
      <c r="FE211" s="13"/>
      <c r="FF211" s="13"/>
      <c r="FG211" s="13"/>
      <c r="FH211" s="13"/>
      <c r="FI211" s="13"/>
      <c r="FJ211" s="13"/>
    </row>
    <row r="212" spans="2:166" x14ac:dyDescent="0.25"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H212" s="13"/>
      <c r="DI212" s="13"/>
      <c r="DJ212" s="13"/>
      <c r="DK212" s="13"/>
      <c r="DL212" s="13"/>
      <c r="DM212" s="13"/>
      <c r="DN212" s="13"/>
      <c r="DO212" s="13"/>
      <c r="DP212" s="13"/>
      <c r="DQ212" s="13"/>
      <c r="DR212" s="13"/>
      <c r="DS212" s="13"/>
      <c r="DT212" s="13"/>
      <c r="DU212" s="13"/>
      <c r="DV212" s="13"/>
      <c r="DW212" s="13"/>
      <c r="DX212" s="13"/>
      <c r="DY212" s="13"/>
      <c r="DZ212" s="13"/>
      <c r="EA212" s="13"/>
      <c r="EB212" s="13"/>
      <c r="EC212" s="13"/>
      <c r="ED212" s="13"/>
      <c r="EE212" s="13"/>
      <c r="EF212" s="13"/>
      <c r="EG212" s="13"/>
      <c r="EH212" s="13"/>
      <c r="EI212" s="13"/>
      <c r="EJ212" s="13"/>
      <c r="EK212" s="13"/>
      <c r="EL212" s="13"/>
      <c r="EM212" s="13"/>
      <c r="EN212" s="13"/>
      <c r="EO212" s="13"/>
      <c r="EP212" s="13"/>
      <c r="EQ212" s="13"/>
      <c r="ER212" s="13"/>
      <c r="ES212" s="13"/>
      <c r="ET212" s="13"/>
      <c r="EU212" s="13"/>
      <c r="EV212" s="13"/>
      <c r="EW212" s="13"/>
      <c r="EX212" s="13"/>
      <c r="EY212" s="13"/>
      <c r="EZ212" s="13"/>
      <c r="FA212" s="13"/>
      <c r="FB212" s="13"/>
      <c r="FC212" s="13"/>
      <c r="FD212" s="13"/>
      <c r="FE212" s="13"/>
      <c r="FF212" s="13"/>
      <c r="FG212" s="13"/>
      <c r="FH212" s="13"/>
      <c r="FI212" s="13"/>
      <c r="FJ212" s="13"/>
    </row>
    <row r="213" spans="2:166" x14ac:dyDescent="0.25"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  <c r="DV213" s="13"/>
      <c r="DW213" s="13"/>
      <c r="DX213" s="13"/>
      <c r="DY213" s="13"/>
      <c r="DZ213" s="13"/>
      <c r="EA213" s="13"/>
      <c r="EB213" s="13"/>
      <c r="EC213" s="13"/>
      <c r="ED213" s="13"/>
      <c r="EE213" s="13"/>
      <c r="EF213" s="13"/>
      <c r="EG213" s="13"/>
      <c r="EH213" s="13"/>
      <c r="EI213" s="13"/>
      <c r="EJ213" s="13"/>
      <c r="EK213" s="13"/>
      <c r="EL213" s="13"/>
      <c r="EM213" s="13"/>
      <c r="EN213" s="13"/>
      <c r="EO213" s="13"/>
      <c r="EP213" s="13"/>
      <c r="EQ213" s="13"/>
      <c r="ER213" s="13"/>
      <c r="ES213" s="13"/>
      <c r="ET213" s="13"/>
      <c r="EU213" s="13"/>
      <c r="EV213" s="13"/>
      <c r="EW213" s="13"/>
      <c r="EX213" s="13"/>
      <c r="EY213" s="13"/>
      <c r="EZ213" s="13"/>
      <c r="FA213" s="13"/>
      <c r="FB213" s="13"/>
      <c r="FC213" s="13"/>
      <c r="FD213" s="13"/>
      <c r="FE213" s="13"/>
      <c r="FF213" s="13"/>
      <c r="FG213" s="13"/>
      <c r="FH213" s="13"/>
      <c r="FI213" s="13"/>
      <c r="FJ213" s="13"/>
    </row>
    <row r="214" spans="2:166" x14ac:dyDescent="0.25"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  <c r="DE214" s="13"/>
      <c r="DF214" s="13"/>
      <c r="DG214" s="13"/>
      <c r="DH214" s="13"/>
      <c r="DI214" s="13"/>
      <c r="DJ214" s="13"/>
      <c r="DK214" s="13"/>
      <c r="DL214" s="13"/>
      <c r="DM214" s="13"/>
      <c r="DN214" s="13"/>
      <c r="DO214" s="13"/>
      <c r="DP214" s="13"/>
      <c r="DQ214" s="13"/>
      <c r="DR214" s="13"/>
      <c r="DS214" s="13"/>
      <c r="DT214" s="13"/>
      <c r="DU214" s="13"/>
      <c r="DV214" s="13"/>
      <c r="DW214" s="13"/>
      <c r="DX214" s="13"/>
      <c r="DY214" s="13"/>
      <c r="DZ214" s="13"/>
      <c r="EA214" s="13"/>
      <c r="EB214" s="13"/>
      <c r="EC214" s="13"/>
      <c r="ED214" s="13"/>
      <c r="EE214" s="13"/>
      <c r="EF214" s="13"/>
      <c r="EG214" s="13"/>
      <c r="EH214" s="13"/>
      <c r="EI214" s="13"/>
      <c r="EJ214" s="13"/>
      <c r="EK214" s="13"/>
      <c r="EL214" s="13"/>
      <c r="EM214" s="13"/>
      <c r="EN214" s="13"/>
      <c r="EO214" s="13"/>
      <c r="EP214" s="13"/>
      <c r="EQ214" s="13"/>
      <c r="ER214" s="13"/>
      <c r="ES214" s="13"/>
      <c r="ET214" s="13"/>
      <c r="EU214" s="13"/>
      <c r="EV214" s="13"/>
      <c r="EW214" s="13"/>
      <c r="EX214" s="13"/>
      <c r="EY214" s="13"/>
      <c r="EZ214" s="13"/>
      <c r="FA214" s="13"/>
      <c r="FB214" s="13"/>
      <c r="FC214" s="13"/>
      <c r="FD214" s="13"/>
      <c r="FE214" s="13"/>
      <c r="FF214" s="13"/>
      <c r="FG214" s="13"/>
      <c r="FH214" s="13"/>
      <c r="FI214" s="13"/>
      <c r="FJ214" s="13"/>
    </row>
    <row r="215" spans="2:166" x14ac:dyDescent="0.25"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  <c r="EC215" s="13"/>
      <c r="ED215" s="13"/>
      <c r="EE215" s="13"/>
      <c r="EF215" s="13"/>
      <c r="EG215" s="13"/>
      <c r="EH215" s="13"/>
      <c r="EI215" s="13"/>
      <c r="EJ215" s="13"/>
      <c r="EK215" s="13"/>
      <c r="EL215" s="13"/>
      <c r="EM215" s="13"/>
      <c r="EN215" s="13"/>
      <c r="EO215" s="13"/>
      <c r="EP215" s="13"/>
      <c r="EQ215" s="13"/>
      <c r="ER215" s="13"/>
      <c r="ES215" s="13"/>
      <c r="ET215" s="13"/>
      <c r="EU215" s="13"/>
      <c r="EV215" s="13"/>
      <c r="EW215" s="13"/>
      <c r="EX215" s="13"/>
      <c r="EY215" s="13"/>
      <c r="EZ215" s="13"/>
      <c r="FA215" s="13"/>
      <c r="FB215" s="13"/>
      <c r="FC215" s="13"/>
      <c r="FD215" s="13"/>
      <c r="FE215" s="13"/>
      <c r="FF215" s="13"/>
      <c r="FG215" s="13"/>
      <c r="FH215" s="13"/>
      <c r="FI215" s="13"/>
      <c r="FJ215" s="13"/>
    </row>
    <row r="216" spans="2:166" x14ac:dyDescent="0.25"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H216" s="13"/>
      <c r="DI216" s="13"/>
      <c r="DJ216" s="13"/>
      <c r="DK216" s="13"/>
      <c r="DL216" s="13"/>
      <c r="DM216" s="13"/>
      <c r="DN216" s="13"/>
      <c r="DO216" s="13"/>
      <c r="DP216" s="13"/>
      <c r="DQ216" s="13"/>
      <c r="DR216" s="13"/>
      <c r="DS216" s="13"/>
      <c r="DT216" s="13"/>
      <c r="DU216" s="13"/>
      <c r="DV216" s="13"/>
      <c r="DW216" s="13"/>
      <c r="DX216" s="13"/>
      <c r="DY216" s="13"/>
      <c r="DZ216" s="13"/>
      <c r="EA216" s="13"/>
      <c r="EB216" s="13"/>
      <c r="EC216" s="13"/>
      <c r="ED216" s="13"/>
      <c r="EE216" s="13"/>
      <c r="EF216" s="13"/>
      <c r="EG216" s="13"/>
      <c r="EH216" s="13"/>
      <c r="EI216" s="13"/>
      <c r="EJ216" s="13"/>
      <c r="EK216" s="13"/>
      <c r="EL216" s="13"/>
      <c r="EM216" s="13"/>
      <c r="EN216" s="13"/>
      <c r="EO216" s="13"/>
      <c r="EP216" s="13"/>
      <c r="EQ216" s="13"/>
      <c r="ER216" s="13"/>
      <c r="ES216" s="13"/>
      <c r="ET216" s="13"/>
      <c r="EU216" s="13"/>
      <c r="EV216" s="13"/>
      <c r="EW216" s="13"/>
      <c r="EX216" s="13"/>
      <c r="EY216" s="13"/>
      <c r="EZ216" s="13"/>
      <c r="FA216" s="13"/>
      <c r="FB216" s="13"/>
      <c r="FC216" s="13"/>
      <c r="FD216" s="13"/>
      <c r="FE216" s="13"/>
      <c r="FF216" s="13"/>
      <c r="FG216" s="13"/>
      <c r="FH216" s="13"/>
      <c r="FI216" s="13"/>
      <c r="FJ216" s="13"/>
    </row>
    <row r="217" spans="2:166" x14ac:dyDescent="0.25"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H217" s="13"/>
      <c r="DI217" s="13"/>
      <c r="DJ217" s="13"/>
      <c r="DK217" s="13"/>
      <c r="DL217" s="13"/>
      <c r="DM217" s="13"/>
      <c r="DN217" s="13"/>
      <c r="DO217" s="13"/>
      <c r="DP217" s="13"/>
      <c r="DQ217" s="13"/>
      <c r="DR217" s="13"/>
      <c r="DS217" s="13"/>
      <c r="DT217" s="13"/>
      <c r="DU217" s="13"/>
      <c r="DV217" s="13"/>
      <c r="DW217" s="13"/>
      <c r="DX217" s="13"/>
      <c r="DY217" s="13"/>
      <c r="DZ217" s="13"/>
      <c r="EA217" s="13"/>
      <c r="EB217" s="13"/>
      <c r="EC217" s="13"/>
      <c r="ED217" s="13"/>
      <c r="EE217" s="13"/>
      <c r="EF217" s="13"/>
      <c r="EG217" s="13"/>
      <c r="EH217" s="13"/>
      <c r="EI217" s="13"/>
      <c r="EJ217" s="13"/>
      <c r="EK217" s="13"/>
      <c r="EL217" s="13"/>
      <c r="EM217" s="13"/>
      <c r="EN217" s="13"/>
      <c r="EO217" s="13"/>
      <c r="EP217" s="13"/>
      <c r="EQ217" s="13"/>
      <c r="ER217" s="13"/>
      <c r="ES217" s="13"/>
      <c r="ET217" s="13"/>
      <c r="EU217" s="13"/>
      <c r="EV217" s="13"/>
      <c r="EW217" s="13"/>
      <c r="EX217" s="13"/>
      <c r="EY217" s="13"/>
      <c r="EZ217" s="13"/>
      <c r="FA217" s="13"/>
      <c r="FB217" s="13"/>
      <c r="FC217" s="13"/>
      <c r="FD217" s="13"/>
      <c r="FE217" s="13"/>
      <c r="FF217" s="13"/>
      <c r="FG217" s="13"/>
      <c r="FH217" s="13"/>
      <c r="FI217" s="13"/>
      <c r="FJ217" s="13"/>
    </row>
    <row r="218" spans="2:166" x14ac:dyDescent="0.25"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C218" s="13"/>
      <c r="DD218" s="13"/>
      <c r="DE218" s="13"/>
      <c r="DF218" s="13"/>
      <c r="DG218" s="13"/>
      <c r="DH218" s="13"/>
      <c r="DI218" s="13"/>
      <c r="DJ218" s="13"/>
      <c r="DK218" s="13"/>
      <c r="DL218" s="13"/>
      <c r="DM218" s="13"/>
      <c r="DN218" s="13"/>
      <c r="DO218" s="13"/>
      <c r="DP218" s="13"/>
      <c r="DQ218" s="13"/>
      <c r="DR218" s="13"/>
      <c r="DS218" s="13"/>
      <c r="DT218" s="13"/>
      <c r="DU218" s="13"/>
      <c r="DV218" s="13"/>
      <c r="DW218" s="13"/>
      <c r="DX218" s="13"/>
      <c r="DY218" s="13"/>
      <c r="DZ218" s="13"/>
      <c r="EA218" s="13"/>
      <c r="EB218" s="13"/>
      <c r="EC218" s="13"/>
      <c r="ED218" s="13"/>
      <c r="EE218" s="13"/>
      <c r="EF218" s="13"/>
      <c r="EG218" s="13"/>
      <c r="EH218" s="13"/>
      <c r="EI218" s="13"/>
      <c r="EJ218" s="13"/>
      <c r="EK218" s="13"/>
      <c r="EL218" s="13"/>
      <c r="EM218" s="13"/>
      <c r="EN218" s="13"/>
      <c r="EO218" s="13"/>
      <c r="EP218" s="13"/>
      <c r="EQ218" s="13"/>
      <c r="ER218" s="13"/>
      <c r="ES218" s="13"/>
      <c r="ET218" s="13"/>
      <c r="EU218" s="13"/>
      <c r="EV218" s="13"/>
      <c r="EW218" s="13"/>
      <c r="EX218" s="13"/>
      <c r="EY218" s="13"/>
      <c r="EZ218" s="13"/>
      <c r="FA218" s="13"/>
      <c r="FB218" s="13"/>
      <c r="FC218" s="13"/>
      <c r="FD218" s="13"/>
      <c r="FE218" s="13"/>
      <c r="FF218" s="13"/>
      <c r="FG218" s="13"/>
      <c r="FH218" s="13"/>
      <c r="FI218" s="13"/>
      <c r="FJ218" s="13"/>
    </row>
    <row r="219" spans="2:166" x14ac:dyDescent="0.25"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/>
      <c r="DR219" s="13"/>
      <c r="DS219" s="13"/>
      <c r="DT219" s="13"/>
      <c r="DU219" s="13"/>
      <c r="DV219" s="13"/>
      <c r="DW219" s="13"/>
      <c r="DX219" s="13"/>
      <c r="DY219" s="13"/>
      <c r="DZ219" s="13"/>
      <c r="EA219" s="13"/>
      <c r="EB219" s="13"/>
      <c r="EC219" s="13"/>
      <c r="ED219" s="13"/>
      <c r="EE219" s="13"/>
      <c r="EF219" s="13"/>
      <c r="EG219" s="13"/>
      <c r="EH219" s="13"/>
      <c r="EI219" s="13"/>
      <c r="EJ219" s="13"/>
      <c r="EK219" s="13"/>
      <c r="EL219" s="13"/>
      <c r="EM219" s="13"/>
      <c r="EN219" s="13"/>
      <c r="EO219" s="13"/>
      <c r="EP219" s="13"/>
      <c r="EQ219" s="13"/>
      <c r="ER219" s="13"/>
      <c r="ES219" s="13"/>
      <c r="ET219" s="13"/>
      <c r="EU219" s="13"/>
      <c r="EV219" s="13"/>
      <c r="EW219" s="13"/>
      <c r="EX219" s="13"/>
      <c r="EY219" s="13"/>
      <c r="EZ219" s="13"/>
      <c r="FA219" s="13"/>
      <c r="FB219" s="13"/>
      <c r="FC219" s="13"/>
      <c r="FD219" s="13"/>
      <c r="FE219" s="13"/>
      <c r="FF219" s="13"/>
      <c r="FG219" s="13"/>
      <c r="FH219" s="13"/>
      <c r="FI219" s="13"/>
      <c r="FJ219" s="13"/>
    </row>
    <row r="220" spans="2:166" x14ac:dyDescent="0.25"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C220" s="13"/>
      <c r="DD220" s="13"/>
      <c r="DE220" s="13"/>
      <c r="DF220" s="13"/>
      <c r="DG220" s="13"/>
      <c r="DH220" s="13"/>
      <c r="DI220" s="13"/>
      <c r="DJ220" s="13"/>
      <c r="DK220" s="13"/>
      <c r="DL220" s="13"/>
      <c r="DM220" s="13"/>
      <c r="DN220" s="13"/>
      <c r="DO220" s="13"/>
      <c r="DP220" s="13"/>
      <c r="DQ220" s="13"/>
      <c r="DR220" s="13"/>
      <c r="DS220" s="13"/>
      <c r="DT220" s="13"/>
      <c r="DU220" s="13"/>
      <c r="DV220" s="13"/>
      <c r="DW220" s="13"/>
      <c r="DX220" s="13"/>
      <c r="DY220" s="13"/>
      <c r="DZ220" s="13"/>
      <c r="EA220" s="13"/>
      <c r="EB220" s="13"/>
      <c r="EC220" s="13"/>
      <c r="ED220" s="13"/>
      <c r="EE220" s="13"/>
      <c r="EF220" s="13"/>
      <c r="EG220" s="13"/>
      <c r="EH220" s="13"/>
      <c r="EI220" s="13"/>
      <c r="EJ220" s="13"/>
      <c r="EK220" s="13"/>
      <c r="EL220" s="13"/>
      <c r="EM220" s="13"/>
      <c r="EN220" s="13"/>
      <c r="EO220" s="13"/>
      <c r="EP220" s="13"/>
      <c r="EQ220" s="13"/>
      <c r="ER220" s="13"/>
      <c r="ES220" s="13"/>
      <c r="ET220" s="13"/>
      <c r="EU220" s="13"/>
      <c r="EV220" s="13"/>
      <c r="EW220" s="13"/>
      <c r="EX220" s="13"/>
      <c r="EY220" s="13"/>
      <c r="EZ220" s="13"/>
      <c r="FA220" s="13"/>
      <c r="FB220" s="13"/>
      <c r="FC220" s="13"/>
      <c r="FD220" s="13"/>
      <c r="FE220" s="13"/>
      <c r="FF220" s="13"/>
      <c r="FG220" s="13"/>
      <c r="FH220" s="13"/>
      <c r="FI220" s="13"/>
      <c r="FJ220" s="13"/>
    </row>
    <row r="221" spans="2:166" x14ac:dyDescent="0.25"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  <c r="DE221" s="13"/>
      <c r="DF221" s="13"/>
      <c r="DG221" s="13"/>
      <c r="DH221" s="13"/>
      <c r="DI221" s="13"/>
      <c r="DJ221" s="13"/>
      <c r="DK221" s="13"/>
      <c r="DL221" s="13"/>
      <c r="DM221" s="13"/>
      <c r="DN221" s="13"/>
      <c r="DO221" s="13"/>
      <c r="DP221" s="13"/>
      <c r="DQ221" s="13"/>
      <c r="DR221" s="13"/>
      <c r="DS221" s="13"/>
      <c r="DT221" s="13"/>
      <c r="DU221" s="13"/>
      <c r="DV221" s="13"/>
      <c r="DW221" s="13"/>
      <c r="DX221" s="13"/>
      <c r="DY221" s="13"/>
      <c r="DZ221" s="13"/>
      <c r="EA221" s="13"/>
      <c r="EB221" s="13"/>
      <c r="EC221" s="13"/>
      <c r="ED221" s="13"/>
      <c r="EE221" s="13"/>
      <c r="EF221" s="13"/>
      <c r="EG221" s="13"/>
      <c r="EH221" s="13"/>
      <c r="EI221" s="13"/>
      <c r="EJ221" s="13"/>
      <c r="EK221" s="13"/>
      <c r="EL221" s="13"/>
      <c r="EM221" s="13"/>
      <c r="EN221" s="13"/>
      <c r="EO221" s="13"/>
      <c r="EP221" s="13"/>
      <c r="EQ221" s="13"/>
      <c r="ER221" s="13"/>
      <c r="ES221" s="13"/>
      <c r="ET221" s="13"/>
      <c r="EU221" s="13"/>
      <c r="EV221" s="13"/>
      <c r="EW221" s="13"/>
      <c r="EX221" s="13"/>
      <c r="EY221" s="13"/>
      <c r="EZ221" s="13"/>
      <c r="FA221" s="13"/>
      <c r="FB221" s="13"/>
      <c r="FC221" s="13"/>
      <c r="FD221" s="13"/>
      <c r="FE221" s="13"/>
      <c r="FF221" s="13"/>
      <c r="FG221" s="13"/>
      <c r="FH221" s="13"/>
      <c r="FI221" s="13"/>
      <c r="FJ221" s="13"/>
    </row>
    <row r="222" spans="2:166" x14ac:dyDescent="0.25"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C222" s="13"/>
      <c r="DD222" s="13"/>
      <c r="DE222" s="13"/>
      <c r="DF222" s="13"/>
      <c r="DG222" s="13"/>
      <c r="DH222" s="13"/>
      <c r="DI222" s="13"/>
      <c r="DJ222" s="13"/>
      <c r="DK222" s="13"/>
      <c r="DL222" s="13"/>
      <c r="DM222" s="13"/>
      <c r="DN222" s="13"/>
      <c r="DO222" s="13"/>
      <c r="DP222" s="13"/>
      <c r="DQ222" s="13"/>
      <c r="DR222" s="13"/>
      <c r="DS222" s="13"/>
      <c r="DT222" s="13"/>
      <c r="DU222" s="13"/>
      <c r="DV222" s="13"/>
      <c r="DW222" s="13"/>
      <c r="DX222" s="13"/>
      <c r="DY222" s="13"/>
      <c r="DZ222" s="13"/>
      <c r="EA222" s="13"/>
      <c r="EB222" s="13"/>
      <c r="EC222" s="13"/>
      <c r="ED222" s="13"/>
      <c r="EE222" s="13"/>
      <c r="EF222" s="13"/>
      <c r="EG222" s="13"/>
      <c r="EH222" s="13"/>
      <c r="EI222" s="13"/>
      <c r="EJ222" s="13"/>
      <c r="EK222" s="13"/>
      <c r="EL222" s="13"/>
      <c r="EM222" s="13"/>
      <c r="EN222" s="13"/>
      <c r="EO222" s="13"/>
      <c r="EP222" s="13"/>
      <c r="EQ222" s="13"/>
      <c r="ER222" s="13"/>
      <c r="ES222" s="13"/>
      <c r="ET222" s="13"/>
      <c r="EU222" s="13"/>
      <c r="EV222" s="13"/>
      <c r="EW222" s="13"/>
      <c r="EX222" s="13"/>
      <c r="EY222" s="13"/>
      <c r="EZ222" s="13"/>
      <c r="FA222" s="13"/>
      <c r="FB222" s="13"/>
      <c r="FC222" s="13"/>
      <c r="FD222" s="13"/>
      <c r="FE222" s="13"/>
      <c r="FF222" s="13"/>
      <c r="FG222" s="13"/>
      <c r="FH222" s="13"/>
      <c r="FI222" s="13"/>
      <c r="FJ222" s="13"/>
    </row>
    <row r="223" spans="2:166" x14ac:dyDescent="0.25"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C223" s="13"/>
      <c r="DD223" s="13"/>
      <c r="DE223" s="13"/>
      <c r="DF223" s="13"/>
      <c r="DG223" s="13"/>
      <c r="DH223" s="13"/>
      <c r="DI223" s="13"/>
      <c r="DJ223" s="13"/>
      <c r="DK223" s="13"/>
      <c r="DL223" s="13"/>
      <c r="DM223" s="13"/>
      <c r="DN223" s="13"/>
      <c r="DO223" s="13"/>
      <c r="DP223" s="13"/>
      <c r="DQ223" s="13"/>
      <c r="DR223" s="13"/>
      <c r="DS223" s="13"/>
      <c r="DT223" s="13"/>
      <c r="DU223" s="13"/>
      <c r="DV223" s="13"/>
      <c r="DW223" s="13"/>
      <c r="DX223" s="13"/>
      <c r="DY223" s="13"/>
      <c r="DZ223" s="13"/>
      <c r="EA223" s="13"/>
      <c r="EB223" s="13"/>
      <c r="EC223" s="13"/>
      <c r="ED223" s="13"/>
      <c r="EE223" s="13"/>
      <c r="EF223" s="13"/>
      <c r="EG223" s="13"/>
      <c r="EH223" s="13"/>
      <c r="EI223" s="13"/>
      <c r="EJ223" s="13"/>
      <c r="EK223" s="13"/>
      <c r="EL223" s="13"/>
      <c r="EM223" s="13"/>
      <c r="EN223" s="13"/>
      <c r="EO223" s="13"/>
      <c r="EP223" s="13"/>
      <c r="EQ223" s="13"/>
      <c r="ER223" s="13"/>
      <c r="ES223" s="13"/>
      <c r="ET223" s="13"/>
      <c r="EU223" s="13"/>
      <c r="EV223" s="13"/>
      <c r="EW223" s="13"/>
      <c r="EX223" s="13"/>
      <c r="EY223" s="13"/>
      <c r="EZ223" s="13"/>
      <c r="FA223" s="13"/>
      <c r="FB223" s="13"/>
      <c r="FC223" s="13"/>
      <c r="FD223" s="13"/>
      <c r="FE223" s="13"/>
      <c r="FF223" s="13"/>
      <c r="FG223" s="13"/>
      <c r="FH223" s="13"/>
      <c r="FI223" s="13"/>
      <c r="FJ223" s="13"/>
    </row>
    <row r="224" spans="2:166" x14ac:dyDescent="0.25"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  <c r="DE224" s="13"/>
      <c r="DF224" s="13"/>
      <c r="DG224" s="13"/>
      <c r="DH224" s="13"/>
      <c r="DI224" s="13"/>
      <c r="DJ224" s="13"/>
      <c r="DK224" s="13"/>
      <c r="DL224" s="13"/>
      <c r="DM224" s="13"/>
      <c r="DN224" s="13"/>
      <c r="DO224" s="13"/>
      <c r="DP224" s="13"/>
      <c r="DQ224" s="13"/>
      <c r="DR224" s="13"/>
      <c r="DS224" s="13"/>
      <c r="DT224" s="13"/>
      <c r="DU224" s="13"/>
      <c r="DV224" s="13"/>
      <c r="DW224" s="13"/>
      <c r="DX224" s="13"/>
      <c r="DY224" s="13"/>
      <c r="DZ224" s="13"/>
      <c r="EA224" s="13"/>
      <c r="EB224" s="13"/>
      <c r="EC224" s="13"/>
      <c r="ED224" s="13"/>
      <c r="EE224" s="13"/>
      <c r="EF224" s="13"/>
      <c r="EG224" s="13"/>
      <c r="EH224" s="13"/>
      <c r="EI224" s="13"/>
      <c r="EJ224" s="13"/>
      <c r="EK224" s="13"/>
      <c r="EL224" s="13"/>
      <c r="EM224" s="13"/>
      <c r="EN224" s="13"/>
      <c r="EO224" s="13"/>
      <c r="EP224" s="13"/>
      <c r="EQ224" s="13"/>
      <c r="ER224" s="13"/>
      <c r="ES224" s="13"/>
      <c r="ET224" s="13"/>
      <c r="EU224" s="13"/>
      <c r="EV224" s="13"/>
      <c r="EW224" s="13"/>
      <c r="EX224" s="13"/>
      <c r="EY224" s="13"/>
      <c r="EZ224" s="13"/>
      <c r="FA224" s="13"/>
      <c r="FB224" s="13"/>
      <c r="FC224" s="13"/>
      <c r="FD224" s="13"/>
      <c r="FE224" s="13"/>
      <c r="FF224" s="13"/>
      <c r="FG224" s="13"/>
      <c r="FH224" s="13"/>
      <c r="FI224" s="13"/>
      <c r="FJ224" s="13"/>
    </row>
    <row r="225" spans="2:166" x14ac:dyDescent="0.25"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C225" s="13"/>
      <c r="DD225" s="13"/>
      <c r="DE225" s="13"/>
      <c r="DF225" s="13"/>
      <c r="DG225" s="13"/>
      <c r="DH225" s="13"/>
      <c r="DI225" s="13"/>
      <c r="DJ225" s="13"/>
      <c r="DK225" s="13"/>
      <c r="DL225" s="13"/>
      <c r="DM225" s="13"/>
      <c r="DN225" s="13"/>
      <c r="DO225" s="13"/>
      <c r="DP225" s="13"/>
      <c r="DQ225" s="13"/>
      <c r="DR225" s="13"/>
      <c r="DS225" s="13"/>
      <c r="DT225" s="13"/>
      <c r="DU225" s="13"/>
      <c r="DV225" s="13"/>
      <c r="DW225" s="13"/>
      <c r="DX225" s="13"/>
      <c r="DY225" s="13"/>
      <c r="DZ225" s="13"/>
      <c r="EA225" s="13"/>
      <c r="EB225" s="13"/>
      <c r="EC225" s="13"/>
      <c r="ED225" s="13"/>
      <c r="EE225" s="13"/>
      <c r="EF225" s="13"/>
      <c r="EG225" s="13"/>
      <c r="EH225" s="13"/>
      <c r="EI225" s="13"/>
      <c r="EJ225" s="13"/>
      <c r="EK225" s="13"/>
      <c r="EL225" s="13"/>
      <c r="EM225" s="13"/>
      <c r="EN225" s="13"/>
      <c r="EO225" s="13"/>
      <c r="EP225" s="13"/>
      <c r="EQ225" s="13"/>
      <c r="ER225" s="13"/>
      <c r="ES225" s="13"/>
      <c r="ET225" s="13"/>
      <c r="EU225" s="13"/>
      <c r="EV225" s="13"/>
      <c r="EW225" s="13"/>
      <c r="EX225" s="13"/>
      <c r="EY225" s="13"/>
      <c r="EZ225" s="13"/>
      <c r="FA225" s="13"/>
      <c r="FB225" s="13"/>
      <c r="FC225" s="13"/>
      <c r="FD225" s="13"/>
      <c r="FE225" s="13"/>
      <c r="FF225" s="13"/>
      <c r="FG225" s="13"/>
      <c r="FH225" s="13"/>
      <c r="FI225" s="13"/>
      <c r="FJ225" s="13"/>
    </row>
    <row r="226" spans="2:166" x14ac:dyDescent="0.25"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C226" s="13"/>
      <c r="DD226" s="13"/>
      <c r="DE226" s="13"/>
      <c r="DF226" s="13"/>
      <c r="DG226" s="13"/>
      <c r="DH226" s="13"/>
      <c r="DI226" s="13"/>
      <c r="DJ226" s="13"/>
      <c r="DK226" s="13"/>
      <c r="DL226" s="13"/>
      <c r="DM226" s="13"/>
      <c r="DN226" s="13"/>
      <c r="DO226" s="13"/>
      <c r="DP226" s="13"/>
      <c r="DQ226" s="13"/>
      <c r="DR226" s="13"/>
      <c r="DS226" s="13"/>
      <c r="DT226" s="13"/>
      <c r="DU226" s="13"/>
      <c r="DV226" s="13"/>
      <c r="DW226" s="13"/>
      <c r="DX226" s="13"/>
      <c r="DY226" s="13"/>
      <c r="DZ226" s="13"/>
      <c r="EA226" s="13"/>
      <c r="EB226" s="13"/>
      <c r="EC226" s="13"/>
      <c r="ED226" s="13"/>
      <c r="EE226" s="13"/>
      <c r="EF226" s="13"/>
      <c r="EG226" s="13"/>
      <c r="EH226" s="13"/>
      <c r="EI226" s="13"/>
      <c r="EJ226" s="13"/>
      <c r="EK226" s="13"/>
      <c r="EL226" s="13"/>
      <c r="EM226" s="13"/>
      <c r="EN226" s="13"/>
      <c r="EO226" s="13"/>
      <c r="EP226" s="13"/>
      <c r="EQ226" s="13"/>
      <c r="ER226" s="13"/>
      <c r="ES226" s="13"/>
      <c r="ET226" s="13"/>
      <c r="EU226" s="13"/>
      <c r="EV226" s="13"/>
      <c r="EW226" s="13"/>
      <c r="EX226" s="13"/>
      <c r="EY226" s="13"/>
      <c r="EZ226" s="13"/>
      <c r="FA226" s="13"/>
      <c r="FB226" s="13"/>
      <c r="FC226" s="13"/>
      <c r="FD226" s="13"/>
      <c r="FE226" s="13"/>
      <c r="FF226" s="13"/>
      <c r="FG226" s="13"/>
      <c r="FH226" s="13"/>
      <c r="FI226" s="13"/>
      <c r="FJ226" s="13"/>
    </row>
    <row r="227" spans="2:166" x14ac:dyDescent="0.25"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  <c r="DD227" s="13"/>
      <c r="DE227" s="13"/>
      <c r="DF227" s="13"/>
      <c r="DG227" s="13"/>
      <c r="DH227" s="13"/>
      <c r="DI227" s="13"/>
      <c r="DJ227" s="13"/>
      <c r="DK227" s="13"/>
      <c r="DL227" s="13"/>
      <c r="DM227" s="13"/>
      <c r="DN227" s="13"/>
      <c r="DO227" s="13"/>
      <c r="DP227" s="13"/>
      <c r="DQ227" s="13"/>
      <c r="DR227" s="13"/>
      <c r="DS227" s="13"/>
      <c r="DT227" s="13"/>
      <c r="DU227" s="13"/>
      <c r="DV227" s="13"/>
      <c r="DW227" s="13"/>
      <c r="DX227" s="13"/>
      <c r="DY227" s="13"/>
      <c r="DZ227" s="13"/>
      <c r="EA227" s="13"/>
      <c r="EB227" s="13"/>
      <c r="EC227" s="13"/>
      <c r="ED227" s="13"/>
      <c r="EE227" s="13"/>
      <c r="EF227" s="13"/>
      <c r="EG227" s="13"/>
      <c r="EH227" s="13"/>
      <c r="EI227" s="13"/>
      <c r="EJ227" s="13"/>
      <c r="EK227" s="13"/>
      <c r="EL227" s="13"/>
      <c r="EM227" s="13"/>
      <c r="EN227" s="13"/>
      <c r="EO227" s="13"/>
      <c r="EP227" s="13"/>
      <c r="EQ227" s="13"/>
      <c r="ER227" s="13"/>
      <c r="ES227" s="13"/>
      <c r="ET227" s="13"/>
      <c r="EU227" s="13"/>
      <c r="EV227" s="13"/>
      <c r="EW227" s="13"/>
      <c r="EX227" s="13"/>
      <c r="EY227" s="13"/>
      <c r="EZ227" s="13"/>
      <c r="FA227" s="13"/>
      <c r="FB227" s="13"/>
      <c r="FC227" s="13"/>
      <c r="FD227" s="13"/>
      <c r="FE227" s="13"/>
      <c r="FF227" s="13"/>
      <c r="FG227" s="13"/>
      <c r="FH227" s="13"/>
      <c r="FI227" s="13"/>
      <c r="FJ227" s="13"/>
    </row>
    <row r="228" spans="2:166" x14ac:dyDescent="0.25"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C228" s="13"/>
      <c r="DD228" s="13"/>
      <c r="DE228" s="13"/>
      <c r="DF228" s="13"/>
      <c r="DG228" s="13"/>
      <c r="DH228" s="13"/>
      <c r="DI228" s="13"/>
      <c r="DJ228" s="13"/>
      <c r="DK228" s="13"/>
      <c r="DL228" s="13"/>
      <c r="DM228" s="13"/>
      <c r="DN228" s="13"/>
      <c r="DO228" s="13"/>
      <c r="DP228" s="13"/>
      <c r="DQ228" s="13"/>
      <c r="DR228" s="13"/>
      <c r="DS228" s="13"/>
      <c r="DT228" s="13"/>
      <c r="DU228" s="13"/>
      <c r="DV228" s="13"/>
      <c r="DW228" s="13"/>
      <c r="DX228" s="13"/>
      <c r="DY228" s="13"/>
      <c r="DZ228" s="13"/>
      <c r="EA228" s="13"/>
      <c r="EB228" s="13"/>
      <c r="EC228" s="13"/>
      <c r="ED228" s="13"/>
      <c r="EE228" s="13"/>
      <c r="EF228" s="13"/>
      <c r="EG228" s="13"/>
      <c r="EH228" s="13"/>
      <c r="EI228" s="13"/>
      <c r="EJ228" s="13"/>
      <c r="EK228" s="13"/>
      <c r="EL228" s="13"/>
      <c r="EM228" s="13"/>
      <c r="EN228" s="13"/>
      <c r="EO228" s="13"/>
      <c r="EP228" s="13"/>
      <c r="EQ228" s="13"/>
      <c r="ER228" s="13"/>
      <c r="ES228" s="13"/>
      <c r="ET228" s="13"/>
      <c r="EU228" s="13"/>
      <c r="EV228" s="13"/>
      <c r="EW228" s="13"/>
      <c r="EX228" s="13"/>
      <c r="EY228" s="13"/>
      <c r="EZ228" s="13"/>
      <c r="FA228" s="13"/>
      <c r="FB228" s="13"/>
      <c r="FC228" s="13"/>
      <c r="FD228" s="13"/>
      <c r="FE228" s="13"/>
      <c r="FF228" s="13"/>
      <c r="FG228" s="13"/>
      <c r="FH228" s="13"/>
      <c r="FI228" s="13"/>
      <c r="FJ228" s="13"/>
    </row>
    <row r="229" spans="2:166" x14ac:dyDescent="0.25"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H229" s="13"/>
      <c r="DI229" s="13"/>
      <c r="DJ229" s="13"/>
      <c r="DK229" s="13"/>
      <c r="DL229" s="13"/>
      <c r="DM229" s="13"/>
      <c r="DN229" s="13"/>
      <c r="DO229" s="13"/>
      <c r="DP229" s="13"/>
      <c r="DQ229" s="13"/>
      <c r="DR229" s="13"/>
      <c r="DS229" s="13"/>
      <c r="DT229" s="13"/>
      <c r="DU229" s="13"/>
      <c r="DV229" s="13"/>
      <c r="DW229" s="13"/>
      <c r="DX229" s="13"/>
      <c r="DY229" s="13"/>
      <c r="DZ229" s="13"/>
      <c r="EA229" s="13"/>
      <c r="EB229" s="13"/>
      <c r="EC229" s="13"/>
      <c r="ED229" s="13"/>
      <c r="EE229" s="13"/>
      <c r="EF229" s="13"/>
      <c r="EG229" s="13"/>
      <c r="EH229" s="13"/>
      <c r="EI229" s="13"/>
      <c r="EJ229" s="13"/>
      <c r="EK229" s="13"/>
      <c r="EL229" s="13"/>
      <c r="EM229" s="13"/>
      <c r="EN229" s="13"/>
      <c r="EO229" s="13"/>
      <c r="EP229" s="13"/>
      <c r="EQ229" s="13"/>
      <c r="ER229" s="13"/>
      <c r="ES229" s="13"/>
      <c r="ET229" s="13"/>
      <c r="EU229" s="13"/>
      <c r="EV229" s="13"/>
      <c r="EW229" s="13"/>
      <c r="EX229" s="13"/>
      <c r="EY229" s="13"/>
      <c r="EZ229" s="13"/>
      <c r="FA229" s="13"/>
      <c r="FB229" s="13"/>
      <c r="FC229" s="13"/>
      <c r="FD229" s="13"/>
      <c r="FE229" s="13"/>
      <c r="FF229" s="13"/>
      <c r="FG229" s="13"/>
      <c r="FH229" s="13"/>
      <c r="FI229" s="13"/>
      <c r="FJ229" s="13"/>
    </row>
    <row r="230" spans="2:166" x14ac:dyDescent="0.25"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C230" s="13"/>
      <c r="DD230" s="13"/>
      <c r="DE230" s="13"/>
      <c r="DF230" s="13"/>
      <c r="DG230" s="13"/>
      <c r="DH230" s="13"/>
      <c r="DI230" s="13"/>
      <c r="DJ230" s="13"/>
      <c r="DK230" s="13"/>
      <c r="DL230" s="13"/>
      <c r="DM230" s="13"/>
      <c r="DN230" s="13"/>
      <c r="DO230" s="13"/>
      <c r="DP230" s="13"/>
      <c r="DQ230" s="13"/>
      <c r="DR230" s="13"/>
      <c r="DS230" s="13"/>
      <c r="DT230" s="13"/>
      <c r="DU230" s="13"/>
      <c r="DV230" s="13"/>
      <c r="DW230" s="13"/>
      <c r="DX230" s="13"/>
      <c r="DY230" s="13"/>
      <c r="DZ230" s="13"/>
      <c r="EA230" s="13"/>
      <c r="EB230" s="13"/>
      <c r="EC230" s="13"/>
      <c r="ED230" s="13"/>
      <c r="EE230" s="13"/>
      <c r="EF230" s="13"/>
      <c r="EG230" s="13"/>
      <c r="EH230" s="13"/>
      <c r="EI230" s="13"/>
      <c r="EJ230" s="13"/>
      <c r="EK230" s="13"/>
      <c r="EL230" s="13"/>
      <c r="EM230" s="13"/>
      <c r="EN230" s="13"/>
      <c r="EO230" s="13"/>
      <c r="EP230" s="13"/>
      <c r="EQ230" s="13"/>
      <c r="ER230" s="13"/>
      <c r="ES230" s="13"/>
      <c r="ET230" s="13"/>
      <c r="EU230" s="13"/>
      <c r="EV230" s="13"/>
      <c r="EW230" s="13"/>
      <c r="EX230" s="13"/>
      <c r="EY230" s="13"/>
      <c r="EZ230" s="13"/>
      <c r="FA230" s="13"/>
      <c r="FB230" s="13"/>
      <c r="FC230" s="13"/>
      <c r="FD230" s="13"/>
      <c r="FE230" s="13"/>
      <c r="FF230" s="13"/>
      <c r="FG230" s="13"/>
      <c r="FH230" s="13"/>
      <c r="FI230" s="13"/>
      <c r="FJ230" s="13"/>
    </row>
    <row r="231" spans="2:166" x14ac:dyDescent="0.25"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  <c r="DF231" s="13"/>
      <c r="DG231" s="13"/>
      <c r="DH231" s="13"/>
      <c r="DI231" s="13"/>
      <c r="DJ231" s="13"/>
      <c r="DK231" s="13"/>
      <c r="DL231" s="13"/>
      <c r="DM231" s="13"/>
      <c r="DN231" s="13"/>
      <c r="DO231" s="13"/>
      <c r="DP231" s="13"/>
      <c r="DQ231" s="13"/>
      <c r="DR231" s="13"/>
      <c r="DS231" s="13"/>
      <c r="DT231" s="13"/>
      <c r="DU231" s="13"/>
      <c r="DV231" s="13"/>
      <c r="DW231" s="13"/>
      <c r="DX231" s="13"/>
      <c r="DY231" s="13"/>
      <c r="DZ231" s="13"/>
      <c r="EA231" s="13"/>
      <c r="EB231" s="13"/>
      <c r="EC231" s="13"/>
      <c r="ED231" s="13"/>
      <c r="EE231" s="13"/>
      <c r="EF231" s="13"/>
      <c r="EG231" s="13"/>
      <c r="EH231" s="13"/>
      <c r="EI231" s="13"/>
      <c r="EJ231" s="13"/>
      <c r="EK231" s="13"/>
      <c r="EL231" s="13"/>
      <c r="EM231" s="13"/>
      <c r="EN231" s="13"/>
      <c r="EO231" s="13"/>
      <c r="EP231" s="13"/>
      <c r="EQ231" s="13"/>
      <c r="ER231" s="13"/>
      <c r="ES231" s="13"/>
      <c r="ET231" s="13"/>
      <c r="EU231" s="13"/>
      <c r="EV231" s="13"/>
      <c r="EW231" s="13"/>
      <c r="EX231" s="13"/>
      <c r="EY231" s="13"/>
      <c r="EZ231" s="13"/>
      <c r="FA231" s="13"/>
      <c r="FB231" s="13"/>
      <c r="FC231" s="13"/>
      <c r="FD231" s="13"/>
      <c r="FE231" s="13"/>
      <c r="FF231" s="13"/>
      <c r="FG231" s="13"/>
      <c r="FH231" s="13"/>
      <c r="FI231" s="13"/>
      <c r="FJ231" s="13"/>
    </row>
    <row r="232" spans="2:166" x14ac:dyDescent="0.25"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H232" s="13"/>
      <c r="DI232" s="13"/>
      <c r="DJ232" s="13"/>
      <c r="DK232" s="13"/>
      <c r="DL232" s="13"/>
      <c r="DM232" s="13"/>
      <c r="DN232" s="13"/>
      <c r="DO232" s="13"/>
      <c r="DP232" s="13"/>
      <c r="DQ232" s="13"/>
      <c r="DR232" s="13"/>
      <c r="DS232" s="13"/>
      <c r="DT232" s="13"/>
      <c r="DU232" s="13"/>
      <c r="DV232" s="13"/>
      <c r="DW232" s="13"/>
      <c r="DX232" s="13"/>
      <c r="DY232" s="13"/>
      <c r="DZ232" s="13"/>
      <c r="EA232" s="13"/>
      <c r="EB232" s="13"/>
      <c r="EC232" s="13"/>
      <c r="ED232" s="13"/>
      <c r="EE232" s="13"/>
      <c r="EF232" s="13"/>
      <c r="EG232" s="13"/>
      <c r="EH232" s="13"/>
      <c r="EI232" s="13"/>
      <c r="EJ232" s="13"/>
      <c r="EK232" s="13"/>
      <c r="EL232" s="13"/>
      <c r="EM232" s="13"/>
      <c r="EN232" s="13"/>
      <c r="EO232" s="13"/>
      <c r="EP232" s="13"/>
      <c r="EQ232" s="13"/>
      <c r="ER232" s="13"/>
      <c r="ES232" s="13"/>
      <c r="ET232" s="13"/>
      <c r="EU232" s="13"/>
      <c r="EV232" s="13"/>
      <c r="EW232" s="13"/>
      <c r="EX232" s="13"/>
      <c r="EY232" s="13"/>
      <c r="EZ232" s="13"/>
      <c r="FA232" s="13"/>
      <c r="FB232" s="13"/>
      <c r="FC232" s="13"/>
      <c r="FD232" s="13"/>
      <c r="FE232" s="13"/>
      <c r="FF232" s="13"/>
      <c r="FG232" s="13"/>
      <c r="FH232" s="13"/>
      <c r="FI232" s="13"/>
      <c r="FJ232" s="13"/>
    </row>
    <row r="233" spans="2:166" x14ac:dyDescent="0.25"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H233" s="13"/>
      <c r="DI233" s="13"/>
      <c r="DJ233" s="13"/>
      <c r="DK233" s="13"/>
      <c r="DL233" s="13"/>
      <c r="DM233" s="13"/>
      <c r="DN233" s="13"/>
      <c r="DO233" s="13"/>
      <c r="DP233" s="13"/>
      <c r="DQ233" s="13"/>
      <c r="DR233" s="13"/>
      <c r="DS233" s="13"/>
      <c r="DT233" s="13"/>
      <c r="DU233" s="13"/>
      <c r="DV233" s="13"/>
      <c r="DW233" s="13"/>
      <c r="DX233" s="13"/>
      <c r="DY233" s="13"/>
      <c r="DZ233" s="13"/>
      <c r="EA233" s="13"/>
      <c r="EB233" s="13"/>
      <c r="EC233" s="13"/>
      <c r="ED233" s="13"/>
      <c r="EE233" s="13"/>
      <c r="EF233" s="13"/>
      <c r="EG233" s="13"/>
      <c r="EH233" s="13"/>
      <c r="EI233" s="13"/>
      <c r="EJ233" s="13"/>
      <c r="EK233" s="13"/>
      <c r="EL233" s="13"/>
      <c r="EM233" s="13"/>
      <c r="EN233" s="13"/>
      <c r="EO233" s="13"/>
      <c r="EP233" s="13"/>
      <c r="EQ233" s="13"/>
      <c r="ER233" s="13"/>
      <c r="ES233" s="13"/>
      <c r="ET233" s="13"/>
      <c r="EU233" s="13"/>
      <c r="EV233" s="13"/>
      <c r="EW233" s="13"/>
      <c r="EX233" s="13"/>
      <c r="EY233" s="13"/>
      <c r="EZ233" s="13"/>
      <c r="FA233" s="13"/>
      <c r="FB233" s="13"/>
      <c r="FC233" s="13"/>
      <c r="FD233" s="13"/>
      <c r="FE233" s="13"/>
      <c r="FF233" s="13"/>
      <c r="FG233" s="13"/>
      <c r="FH233" s="13"/>
      <c r="FI233" s="13"/>
      <c r="FJ233" s="13"/>
    </row>
    <row r="234" spans="2:166" x14ac:dyDescent="0.25"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C234" s="13"/>
      <c r="DD234" s="13"/>
      <c r="DE234" s="13"/>
      <c r="DF234" s="13"/>
      <c r="DG234" s="13"/>
      <c r="DH234" s="13"/>
      <c r="DI234" s="13"/>
      <c r="DJ234" s="13"/>
      <c r="DK234" s="13"/>
      <c r="DL234" s="13"/>
      <c r="DM234" s="13"/>
      <c r="DN234" s="13"/>
      <c r="DO234" s="13"/>
      <c r="DP234" s="13"/>
      <c r="DQ234" s="13"/>
      <c r="DR234" s="13"/>
      <c r="DS234" s="13"/>
      <c r="DT234" s="13"/>
      <c r="DU234" s="13"/>
      <c r="DV234" s="13"/>
      <c r="DW234" s="13"/>
      <c r="DX234" s="13"/>
      <c r="DY234" s="13"/>
      <c r="DZ234" s="13"/>
      <c r="EA234" s="13"/>
      <c r="EB234" s="13"/>
      <c r="EC234" s="13"/>
      <c r="ED234" s="13"/>
      <c r="EE234" s="13"/>
      <c r="EF234" s="13"/>
      <c r="EG234" s="13"/>
      <c r="EH234" s="13"/>
      <c r="EI234" s="13"/>
      <c r="EJ234" s="13"/>
      <c r="EK234" s="13"/>
      <c r="EL234" s="13"/>
      <c r="EM234" s="13"/>
      <c r="EN234" s="13"/>
      <c r="EO234" s="13"/>
      <c r="EP234" s="13"/>
      <c r="EQ234" s="13"/>
      <c r="ER234" s="13"/>
      <c r="ES234" s="13"/>
      <c r="ET234" s="13"/>
      <c r="EU234" s="13"/>
      <c r="EV234" s="13"/>
      <c r="EW234" s="13"/>
      <c r="EX234" s="13"/>
      <c r="EY234" s="13"/>
      <c r="EZ234" s="13"/>
      <c r="FA234" s="13"/>
      <c r="FB234" s="13"/>
      <c r="FC234" s="13"/>
      <c r="FD234" s="13"/>
      <c r="FE234" s="13"/>
      <c r="FF234" s="13"/>
      <c r="FG234" s="13"/>
      <c r="FH234" s="13"/>
      <c r="FI234" s="13"/>
      <c r="FJ234" s="13"/>
    </row>
    <row r="235" spans="2:166" x14ac:dyDescent="0.25"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H235" s="13"/>
      <c r="DI235" s="13"/>
      <c r="DJ235" s="13"/>
      <c r="DK235" s="13"/>
      <c r="DL235" s="13"/>
      <c r="DM235" s="13"/>
      <c r="DN235" s="13"/>
      <c r="DO235" s="13"/>
      <c r="DP235" s="13"/>
      <c r="DQ235" s="13"/>
      <c r="DR235" s="13"/>
      <c r="DS235" s="13"/>
      <c r="DT235" s="13"/>
      <c r="DU235" s="13"/>
      <c r="DV235" s="13"/>
      <c r="DW235" s="13"/>
      <c r="DX235" s="13"/>
      <c r="DY235" s="13"/>
      <c r="DZ235" s="13"/>
      <c r="EA235" s="13"/>
      <c r="EB235" s="13"/>
      <c r="EC235" s="13"/>
      <c r="ED235" s="13"/>
      <c r="EE235" s="13"/>
      <c r="EF235" s="13"/>
      <c r="EG235" s="13"/>
      <c r="EH235" s="13"/>
      <c r="EI235" s="13"/>
      <c r="EJ235" s="13"/>
      <c r="EK235" s="13"/>
      <c r="EL235" s="13"/>
      <c r="EM235" s="13"/>
      <c r="EN235" s="13"/>
      <c r="EO235" s="13"/>
      <c r="EP235" s="13"/>
      <c r="EQ235" s="13"/>
      <c r="ER235" s="13"/>
      <c r="ES235" s="13"/>
      <c r="ET235" s="13"/>
      <c r="EU235" s="13"/>
      <c r="EV235" s="13"/>
      <c r="EW235" s="13"/>
      <c r="EX235" s="13"/>
      <c r="EY235" s="13"/>
      <c r="EZ235" s="13"/>
      <c r="FA235" s="13"/>
      <c r="FB235" s="13"/>
      <c r="FC235" s="13"/>
      <c r="FD235" s="13"/>
      <c r="FE235" s="13"/>
      <c r="FF235" s="13"/>
      <c r="FG235" s="13"/>
      <c r="FH235" s="13"/>
      <c r="FI235" s="13"/>
      <c r="FJ235" s="13"/>
    </row>
    <row r="236" spans="2:166" x14ac:dyDescent="0.25"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C236" s="13"/>
      <c r="DD236" s="13"/>
      <c r="DE236" s="13"/>
      <c r="DF236" s="13"/>
      <c r="DG236" s="13"/>
      <c r="DH236" s="13"/>
      <c r="DI236" s="13"/>
      <c r="DJ236" s="13"/>
      <c r="DK236" s="13"/>
      <c r="DL236" s="13"/>
      <c r="DM236" s="13"/>
      <c r="DN236" s="13"/>
      <c r="DO236" s="13"/>
      <c r="DP236" s="13"/>
      <c r="DQ236" s="13"/>
      <c r="DR236" s="13"/>
      <c r="DS236" s="13"/>
      <c r="DT236" s="13"/>
      <c r="DU236" s="13"/>
      <c r="DV236" s="13"/>
      <c r="DW236" s="13"/>
      <c r="DX236" s="13"/>
      <c r="DY236" s="13"/>
      <c r="DZ236" s="13"/>
      <c r="EA236" s="13"/>
      <c r="EB236" s="13"/>
      <c r="EC236" s="13"/>
      <c r="ED236" s="13"/>
      <c r="EE236" s="13"/>
      <c r="EF236" s="13"/>
      <c r="EG236" s="13"/>
      <c r="EH236" s="13"/>
      <c r="EI236" s="13"/>
      <c r="EJ236" s="13"/>
      <c r="EK236" s="13"/>
      <c r="EL236" s="13"/>
      <c r="EM236" s="13"/>
      <c r="EN236" s="13"/>
      <c r="EO236" s="13"/>
      <c r="EP236" s="13"/>
      <c r="EQ236" s="13"/>
      <c r="ER236" s="13"/>
      <c r="ES236" s="13"/>
      <c r="ET236" s="13"/>
      <c r="EU236" s="13"/>
      <c r="EV236" s="13"/>
      <c r="EW236" s="13"/>
      <c r="EX236" s="13"/>
      <c r="EY236" s="13"/>
      <c r="EZ236" s="13"/>
      <c r="FA236" s="13"/>
      <c r="FB236" s="13"/>
      <c r="FC236" s="13"/>
      <c r="FD236" s="13"/>
      <c r="FE236" s="13"/>
      <c r="FF236" s="13"/>
      <c r="FG236" s="13"/>
      <c r="FH236" s="13"/>
      <c r="FI236" s="13"/>
      <c r="FJ236" s="13"/>
    </row>
    <row r="237" spans="2:166" x14ac:dyDescent="0.25"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C237" s="13"/>
      <c r="DD237" s="13"/>
      <c r="DE237" s="13"/>
      <c r="DF237" s="13"/>
      <c r="DG237" s="13"/>
      <c r="DH237" s="13"/>
      <c r="DI237" s="13"/>
      <c r="DJ237" s="13"/>
      <c r="DK237" s="13"/>
      <c r="DL237" s="13"/>
      <c r="DM237" s="13"/>
      <c r="DN237" s="13"/>
      <c r="DO237" s="13"/>
      <c r="DP237" s="13"/>
      <c r="DQ237" s="13"/>
      <c r="DR237" s="13"/>
      <c r="DS237" s="13"/>
      <c r="DT237" s="13"/>
      <c r="DU237" s="13"/>
      <c r="DV237" s="13"/>
      <c r="DW237" s="13"/>
      <c r="DX237" s="13"/>
      <c r="DY237" s="13"/>
      <c r="DZ237" s="13"/>
      <c r="EA237" s="13"/>
      <c r="EB237" s="13"/>
      <c r="EC237" s="13"/>
      <c r="ED237" s="13"/>
      <c r="EE237" s="13"/>
      <c r="EF237" s="13"/>
      <c r="EG237" s="13"/>
      <c r="EH237" s="13"/>
      <c r="EI237" s="13"/>
      <c r="EJ237" s="13"/>
      <c r="EK237" s="13"/>
      <c r="EL237" s="13"/>
      <c r="EM237" s="13"/>
      <c r="EN237" s="13"/>
      <c r="EO237" s="13"/>
      <c r="EP237" s="13"/>
      <c r="EQ237" s="13"/>
      <c r="ER237" s="13"/>
      <c r="ES237" s="13"/>
      <c r="ET237" s="13"/>
      <c r="EU237" s="13"/>
      <c r="EV237" s="13"/>
      <c r="EW237" s="13"/>
      <c r="EX237" s="13"/>
      <c r="EY237" s="13"/>
      <c r="EZ237" s="13"/>
      <c r="FA237" s="13"/>
      <c r="FB237" s="13"/>
      <c r="FC237" s="13"/>
      <c r="FD237" s="13"/>
      <c r="FE237" s="13"/>
      <c r="FF237" s="13"/>
      <c r="FG237" s="13"/>
      <c r="FH237" s="13"/>
      <c r="FI237" s="13"/>
      <c r="FJ237" s="13"/>
    </row>
    <row r="238" spans="2:166" x14ac:dyDescent="0.25"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C238" s="13"/>
      <c r="DD238" s="13"/>
      <c r="DE238" s="13"/>
      <c r="DF238" s="13"/>
      <c r="DG238" s="13"/>
      <c r="DH238" s="13"/>
      <c r="DI238" s="13"/>
      <c r="DJ238" s="13"/>
      <c r="DK238" s="13"/>
      <c r="DL238" s="13"/>
      <c r="DM238" s="13"/>
      <c r="DN238" s="13"/>
      <c r="DO238" s="13"/>
      <c r="DP238" s="13"/>
      <c r="DQ238" s="13"/>
      <c r="DR238" s="13"/>
      <c r="DS238" s="13"/>
      <c r="DT238" s="13"/>
      <c r="DU238" s="13"/>
      <c r="DV238" s="13"/>
      <c r="DW238" s="13"/>
      <c r="DX238" s="13"/>
      <c r="DY238" s="13"/>
      <c r="DZ238" s="13"/>
      <c r="EA238" s="13"/>
      <c r="EB238" s="13"/>
      <c r="EC238" s="13"/>
      <c r="ED238" s="13"/>
      <c r="EE238" s="13"/>
      <c r="EF238" s="13"/>
      <c r="EG238" s="13"/>
      <c r="EH238" s="13"/>
      <c r="EI238" s="13"/>
      <c r="EJ238" s="13"/>
      <c r="EK238" s="13"/>
      <c r="EL238" s="13"/>
      <c r="EM238" s="13"/>
      <c r="EN238" s="13"/>
      <c r="EO238" s="13"/>
      <c r="EP238" s="13"/>
      <c r="EQ238" s="13"/>
      <c r="ER238" s="13"/>
      <c r="ES238" s="13"/>
      <c r="ET238" s="13"/>
      <c r="EU238" s="13"/>
      <c r="EV238" s="13"/>
      <c r="EW238" s="13"/>
      <c r="EX238" s="13"/>
      <c r="EY238" s="13"/>
      <c r="EZ238" s="13"/>
      <c r="FA238" s="13"/>
      <c r="FB238" s="13"/>
      <c r="FC238" s="13"/>
      <c r="FD238" s="13"/>
      <c r="FE238" s="13"/>
      <c r="FF238" s="13"/>
      <c r="FG238" s="13"/>
      <c r="FH238" s="13"/>
      <c r="FI238" s="13"/>
      <c r="FJ238" s="13"/>
    </row>
    <row r="239" spans="2:166" x14ac:dyDescent="0.25"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  <c r="DD239" s="13"/>
      <c r="DE239" s="13"/>
      <c r="DF239" s="13"/>
      <c r="DG239" s="13"/>
      <c r="DH239" s="13"/>
      <c r="DI239" s="13"/>
      <c r="DJ239" s="13"/>
      <c r="DK239" s="13"/>
      <c r="DL239" s="13"/>
      <c r="DM239" s="13"/>
      <c r="DN239" s="13"/>
      <c r="DO239" s="13"/>
      <c r="DP239" s="13"/>
      <c r="DQ239" s="13"/>
      <c r="DR239" s="13"/>
      <c r="DS239" s="13"/>
      <c r="DT239" s="13"/>
      <c r="DU239" s="13"/>
      <c r="DV239" s="13"/>
      <c r="DW239" s="13"/>
      <c r="DX239" s="13"/>
      <c r="DY239" s="13"/>
      <c r="DZ239" s="13"/>
      <c r="EA239" s="13"/>
      <c r="EB239" s="13"/>
      <c r="EC239" s="13"/>
      <c r="ED239" s="13"/>
      <c r="EE239" s="13"/>
      <c r="EF239" s="13"/>
      <c r="EG239" s="13"/>
      <c r="EH239" s="13"/>
      <c r="EI239" s="13"/>
      <c r="EJ239" s="13"/>
      <c r="EK239" s="13"/>
      <c r="EL239" s="13"/>
      <c r="EM239" s="13"/>
      <c r="EN239" s="13"/>
      <c r="EO239" s="13"/>
      <c r="EP239" s="13"/>
      <c r="EQ239" s="13"/>
      <c r="ER239" s="13"/>
      <c r="ES239" s="13"/>
      <c r="ET239" s="13"/>
      <c r="EU239" s="13"/>
      <c r="EV239" s="13"/>
      <c r="EW239" s="13"/>
      <c r="EX239" s="13"/>
      <c r="EY239" s="13"/>
      <c r="EZ239" s="13"/>
      <c r="FA239" s="13"/>
      <c r="FB239" s="13"/>
      <c r="FC239" s="13"/>
      <c r="FD239" s="13"/>
      <c r="FE239" s="13"/>
      <c r="FF239" s="13"/>
      <c r="FG239" s="13"/>
      <c r="FH239" s="13"/>
      <c r="FI239" s="13"/>
      <c r="FJ239" s="13"/>
    </row>
    <row r="240" spans="2:166" x14ac:dyDescent="0.25"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C240" s="13"/>
      <c r="DD240" s="13"/>
      <c r="DE240" s="13"/>
      <c r="DF240" s="13"/>
      <c r="DG240" s="13"/>
      <c r="DH240" s="13"/>
      <c r="DI240" s="13"/>
      <c r="DJ240" s="13"/>
      <c r="DK240" s="13"/>
      <c r="DL240" s="13"/>
      <c r="DM240" s="13"/>
      <c r="DN240" s="13"/>
      <c r="DO240" s="13"/>
      <c r="DP240" s="13"/>
      <c r="DQ240" s="13"/>
      <c r="DR240" s="13"/>
      <c r="DS240" s="13"/>
      <c r="DT240" s="13"/>
      <c r="DU240" s="13"/>
      <c r="DV240" s="13"/>
      <c r="DW240" s="13"/>
      <c r="DX240" s="13"/>
      <c r="DY240" s="13"/>
      <c r="DZ240" s="13"/>
      <c r="EA240" s="13"/>
      <c r="EB240" s="13"/>
      <c r="EC240" s="13"/>
      <c r="ED240" s="13"/>
      <c r="EE240" s="13"/>
      <c r="EF240" s="13"/>
      <c r="EG240" s="13"/>
      <c r="EH240" s="13"/>
      <c r="EI240" s="13"/>
      <c r="EJ240" s="13"/>
      <c r="EK240" s="13"/>
      <c r="EL240" s="13"/>
      <c r="EM240" s="13"/>
      <c r="EN240" s="13"/>
      <c r="EO240" s="13"/>
      <c r="EP240" s="13"/>
      <c r="EQ240" s="13"/>
      <c r="ER240" s="13"/>
      <c r="ES240" s="13"/>
      <c r="ET240" s="13"/>
      <c r="EU240" s="13"/>
      <c r="EV240" s="13"/>
      <c r="EW240" s="13"/>
      <c r="EX240" s="13"/>
      <c r="EY240" s="13"/>
      <c r="EZ240" s="13"/>
      <c r="FA240" s="13"/>
      <c r="FB240" s="13"/>
      <c r="FC240" s="13"/>
      <c r="FD240" s="13"/>
      <c r="FE240" s="13"/>
      <c r="FF240" s="13"/>
      <c r="FG240" s="13"/>
      <c r="FH240" s="13"/>
      <c r="FI240" s="13"/>
      <c r="FJ240" s="13"/>
    </row>
    <row r="241" spans="2:166" x14ac:dyDescent="0.25"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C241" s="13"/>
      <c r="DD241" s="13"/>
      <c r="DE241" s="13"/>
      <c r="DF241" s="13"/>
      <c r="DG241" s="13"/>
      <c r="DH241" s="13"/>
      <c r="DI241" s="13"/>
      <c r="DJ241" s="13"/>
      <c r="DK241" s="13"/>
      <c r="DL241" s="13"/>
      <c r="DM241" s="13"/>
      <c r="DN241" s="13"/>
      <c r="DO241" s="13"/>
      <c r="DP241" s="13"/>
      <c r="DQ241" s="13"/>
      <c r="DR241" s="13"/>
      <c r="DS241" s="13"/>
      <c r="DT241" s="13"/>
      <c r="DU241" s="13"/>
      <c r="DV241" s="13"/>
      <c r="DW241" s="13"/>
      <c r="DX241" s="13"/>
      <c r="DY241" s="13"/>
      <c r="DZ241" s="13"/>
      <c r="EA241" s="13"/>
      <c r="EB241" s="13"/>
      <c r="EC241" s="13"/>
      <c r="ED241" s="13"/>
      <c r="EE241" s="13"/>
      <c r="EF241" s="13"/>
      <c r="EG241" s="13"/>
      <c r="EH241" s="13"/>
      <c r="EI241" s="13"/>
      <c r="EJ241" s="13"/>
      <c r="EK241" s="13"/>
      <c r="EL241" s="13"/>
      <c r="EM241" s="13"/>
      <c r="EN241" s="13"/>
      <c r="EO241" s="13"/>
      <c r="EP241" s="13"/>
      <c r="EQ241" s="13"/>
      <c r="ER241" s="13"/>
      <c r="ES241" s="13"/>
      <c r="ET241" s="13"/>
      <c r="EU241" s="13"/>
      <c r="EV241" s="13"/>
      <c r="EW241" s="13"/>
      <c r="EX241" s="13"/>
      <c r="EY241" s="13"/>
      <c r="EZ241" s="13"/>
      <c r="FA241" s="13"/>
      <c r="FB241" s="13"/>
      <c r="FC241" s="13"/>
      <c r="FD241" s="13"/>
      <c r="FE241" s="13"/>
      <c r="FF241" s="13"/>
      <c r="FG241" s="13"/>
      <c r="FH241" s="13"/>
      <c r="FI241" s="13"/>
      <c r="FJ241" s="13"/>
    </row>
    <row r="242" spans="2:166" x14ac:dyDescent="0.25"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C242" s="13"/>
      <c r="DD242" s="13"/>
      <c r="DE242" s="13"/>
      <c r="DF242" s="13"/>
      <c r="DG242" s="13"/>
      <c r="DH242" s="13"/>
      <c r="DI242" s="13"/>
      <c r="DJ242" s="13"/>
      <c r="DK242" s="13"/>
      <c r="DL242" s="13"/>
      <c r="DM242" s="13"/>
      <c r="DN242" s="13"/>
      <c r="DO242" s="13"/>
      <c r="DP242" s="13"/>
      <c r="DQ242" s="13"/>
      <c r="DR242" s="13"/>
      <c r="DS242" s="13"/>
      <c r="DT242" s="13"/>
      <c r="DU242" s="13"/>
      <c r="DV242" s="13"/>
      <c r="DW242" s="13"/>
      <c r="DX242" s="13"/>
      <c r="DY242" s="13"/>
      <c r="DZ242" s="13"/>
      <c r="EA242" s="13"/>
      <c r="EB242" s="13"/>
      <c r="EC242" s="13"/>
      <c r="ED242" s="13"/>
      <c r="EE242" s="13"/>
      <c r="EF242" s="13"/>
      <c r="EG242" s="13"/>
      <c r="EH242" s="13"/>
      <c r="EI242" s="13"/>
      <c r="EJ242" s="13"/>
      <c r="EK242" s="13"/>
      <c r="EL242" s="13"/>
      <c r="EM242" s="13"/>
      <c r="EN242" s="13"/>
      <c r="EO242" s="13"/>
      <c r="EP242" s="13"/>
      <c r="EQ242" s="13"/>
      <c r="ER242" s="13"/>
      <c r="ES242" s="13"/>
      <c r="ET242" s="13"/>
      <c r="EU242" s="13"/>
      <c r="EV242" s="13"/>
      <c r="EW242" s="13"/>
      <c r="EX242" s="13"/>
      <c r="EY242" s="13"/>
      <c r="EZ242" s="13"/>
      <c r="FA242" s="13"/>
      <c r="FB242" s="13"/>
      <c r="FC242" s="13"/>
      <c r="FD242" s="13"/>
      <c r="FE242" s="13"/>
      <c r="FF242" s="13"/>
      <c r="FG242" s="13"/>
      <c r="FH242" s="13"/>
      <c r="FI242" s="13"/>
      <c r="FJ242" s="13"/>
    </row>
    <row r="243" spans="2:166" x14ac:dyDescent="0.25"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H243" s="13"/>
      <c r="DI243" s="13"/>
      <c r="DJ243" s="13"/>
      <c r="DK243" s="13"/>
      <c r="DL243" s="13"/>
      <c r="DM243" s="13"/>
      <c r="DN243" s="13"/>
      <c r="DO243" s="13"/>
      <c r="DP243" s="13"/>
      <c r="DQ243" s="13"/>
      <c r="DR243" s="13"/>
      <c r="DS243" s="13"/>
      <c r="DT243" s="13"/>
      <c r="DU243" s="13"/>
      <c r="DV243" s="13"/>
      <c r="DW243" s="13"/>
      <c r="DX243" s="13"/>
      <c r="DY243" s="13"/>
      <c r="DZ243" s="13"/>
      <c r="EA243" s="13"/>
      <c r="EB243" s="13"/>
      <c r="EC243" s="13"/>
      <c r="ED243" s="13"/>
      <c r="EE243" s="13"/>
      <c r="EF243" s="13"/>
      <c r="EG243" s="13"/>
      <c r="EH243" s="13"/>
      <c r="EI243" s="13"/>
      <c r="EJ243" s="13"/>
      <c r="EK243" s="13"/>
      <c r="EL243" s="13"/>
      <c r="EM243" s="13"/>
      <c r="EN243" s="13"/>
      <c r="EO243" s="13"/>
      <c r="EP243" s="13"/>
      <c r="EQ243" s="13"/>
      <c r="ER243" s="13"/>
      <c r="ES243" s="13"/>
      <c r="ET243" s="13"/>
      <c r="EU243" s="13"/>
      <c r="EV243" s="13"/>
      <c r="EW243" s="13"/>
      <c r="EX243" s="13"/>
      <c r="EY243" s="13"/>
      <c r="EZ243" s="13"/>
      <c r="FA243" s="13"/>
      <c r="FB243" s="13"/>
      <c r="FC243" s="13"/>
      <c r="FD243" s="13"/>
      <c r="FE243" s="13"/>
      <c r="FF243" s="13"/>
      <c r="FG243" s="13"/>
      <c r="FH243" s="13"/>
      <c r="FI243" s="13"/>
      <c r="FJ243" s="13"/>
    </row>
    <row r="244" spans="2:166" x14ac:dyDescent="0.25"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H244" s="13"/>
      <c r="DI244" s="13"/>
      <c r="DJ244" s="13"/>
      <c r="DK244" s="13"/>
      <c r="DL244" s="13"/>
      <c r="DM244" s="13"/>
      <c r="DN244" s="13"/>
      <c r="DO244" s="13"/>
      <c r="DP244" s="13"/>
      <c r="DQ244" s="13"/>
      <c r="DR244" s="13"/>
      <c r="DS244" s="13"/>
      <c r="DT244" s="13"/>
      <c r="DU244" s="13"/>
      <c r="DV244" s="13"/>
      <c r="DW244" s="13"/>
      <c r="DX244" s="13"/>
      <c r="DY244" s="13"/>
      <c r="DZ244" s="13"/>
      <c r="EA244" s="13"/>
      <c r="EB244" s="13"/>
      <c r="EC244" s="13"/>
      <c r="ED244" s="13"/>
      <c r="EE244" s="13"/>
      <c r="EF244" s="13"/>
      <c r="EG244" s="13"/>
      <c r="EH244" s="13"/>
      <c r="EI244" s="13"/>
      <c r="EJ244" s="13"/>
      <c r="EK244" s="13"/>
      <c r="EL244" s="13"/>
      <c r="EM244" s="13"/>
      <c r="EN244" s="13"/>
      <c r="EO244" s="13"/>
      <c r="EP244" s="13"/>
      <c r="EQ244" s="13"/>
      <c r="ER244" s="13"/>
      <c r="ES244" s="13"/>
      <c r="ET244" s="13"/>
      <c r="EU244" s="13"/>
      <c r="EV244" s="13"/>
      <c r="EW244" s="13"/>
      <c r="EX244" s="13"/>
      <c r="EY244" s="13"/>
      <c r="EZ244" s="13"/>
      <c r="FA244" s="13"/>
      <c r="FB244" s="13"/>
      <c r="FC244" s="13"/>
      <c r="FD244" s="13"/>
      <c r="FE244" s="13"/>
      <c r="FF244" s="13"/>
      <c r="FG244" s="13"/>
      <c r="FH244" s="13"/>
      <c r="FI244" s="13"/>
      <c r="FJ244" s="13"/>
    </row>
    <row r="245" spans="2:166" x14ac:dyDescent="0.25"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H245" s="13"/>
      <c r="DI245" s="13"/>
      <c r="DJ245" s="13"/>
      <c r="DK245" s="13"/>
      <c r="DL245" s="13"/>
      <c r="DM245" s="13"/>
      <c r="DN245" s="13"/>
      <c r="DO245" s="13"/>
      <c r="DP245" s="13"/>
      <c r="DQ245" s="13"/>
      <c r="DR245" s="13"/>
      <c r="DS245" s="13"/>
      <c r="DT245" s="13"/>
      <c r="DU245" s="13"/>
      <c r="DV245" s="13"/>
      <c r="DW245" s="13"/>
      <c r="DX245" s="13"/>
      <c r="DY245" s="13"/>
      <c r="DZ245" s="13"/>
      <c r="EA245" s="13"/>
      <c r="EB245" s="13"/>
      <c r="EC245" s="13"/>
      <c r="ED245" s="13"/>
      <c r="EE245" s="13"/>
      <c r="EF245" s="13"/>
      <c r="EG245" s="13"/>
      <c r="EH245" s="13"/>
      <c r="EI245" s="13"/>
      <c r="EJ245" s="13"/>
      <c r="EK245" s="13"/>
      <c r="EL245" s="13"/>
      <c r="EM245" s="13"/>
      <c r="EN245" s="13"/>
      <c r="EO245" s="13"/>
      <c r="EP245" s="13"/>
      <c r="EQ245" s="13"/>
      <c r="ER245" s="13"/>
      <c r="ES245" s="13"/>
      <c r="ET245" s="13"/>
      <c r="EU245" s="13"/>
      <c r="EV245" s="13"/>
      <c r="EW245" s="13"/>
      <c r="EX245" s="13"/>
      <c r="EY245" s="13"/>
      <c r="EZ245" s="13"/>
      <c r="FA245" s="13"/>
      <c r="FB245" s="13"/>
      <c r="FC245" s="13"/>
      <c r="FD245" s="13"/>
      <c r="FE245" s="13"/>
      <c r="FF245" s="13"/>
      <c r="FG245" s="13"/>
      <c r="FH245" s="13"/>
      <c r="FI245" s="13"/>
      <c r="FJ245" s="13"/>
    </row>
    <row r="246" spans="2:166" x14ac:dyDescent="0.25"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C246" s="13"/>
      <c r="DD246" s="13"/>
      <c r="DE246" s="13"/>
      <c r="DF246" s="13"/>
      <c r="DG246" s="13"/>
      <c r="DH246" s="13"/>
      <c r="DI246" s="13"/>
      <c r="DJ246" s="13"/>
      <c r="DK246" s="13"/>
      <c r="DL246" s="13"/>
      <c r="DM246" s="13"/>
      <c r="DN246" s="13"/>
      <c r="DO246" s="13"/>
      <c r="DP246" s="13"/>
      <c r="DQ246" s="13"/>
      <c r="DR246" s="13"/>
      <c r="DS246" s="13"/>
      <c r="DT246" s="13"/>
      <c r="DU246" s="13"/>
      <c r="DV246" s="13"/>
      <c r="DW246" s="13"/>
      <c r="DX246" s="13"/>
      <c r="DY246" s="13"/>
      <c r="DZ246" s="13"/>
      <c r="EA246" s="13"/>
      <c r="EB246" s="13"/>
      <c r="EC246" s="13"/>
      <c r="ED246" s="13"/>
      <c r="EE246" s="13"/>
      <c r="EF246" s="13"/>
      <c r="EG246" s="13"/>
      <c r="EH246" s="13"/>
      <c r="EI246" s="13"/>
      <c r="EJ246" s="13"/>
      <c r="EK246" s="13"/>
      <c r="EL246" s="13"/>
      <c r="EM246" s="13"/>
      <c r="EN246" s="13"/>
      <c r="EO246" s="13"/>
      <c r="EP246" s="13"/>
      <c r="EQ246" s="13"/>
      <c r="ER246" s="13"/>
      <c r="ES246" s="13"/>
      <c r="ET246" s="13"/>
      <c r="EU246" s="13"/>
      <c r="EV246" s="13"/>
      <c r="EW246" s="13"/>
      <c r="EX246" s="13"/>
      <c r="EY246" s="13"/>
      <c r="EZ246" s="13"/>
      <c r="FA246" s="13"/>
      <c r="FB246" s="13"/>
      <c r="FC246" s="13"/>
      <c r="FD246" s="13"/>
      <c r="FE246" s="13"/>
      <c r="FF246" s="13"/>
      <c r="FG246" s="13"/>
      <c r="FH246" s="13"/>
      <c r="FI246" s="13"/>
      <c r="FJ246" s="13"/>
    </row>
    <row r="247" spans="2:166" x14ac:dyDescent="0.25"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C247" s="13"/>
      <c r="DD247" s="13"/>
      <c r="DE247" s="13"/>
      <c r="DF247" s="13"/>
      <c r="DG247" s="13"/>
      <c r="DH247" s="13"/>
      <c r="DI247" s="13"/>
      <c r="DJ247" s="13"/>
      <c r="DK247" s="13"/>
      <c r="DL247" s="13"/>
      <c r="DM247" s="13"/>
      <c r="DN247" s="13"/>
      <c r="DO247" s="13"/>
      <c r="DP247" s="13"/>
      <c r="DQ247" s="13"/>
      <c r="DR247" s="13"/>
      <c r="DS247" s="13"/>
      <c r="DT247" s="13"/>
      <c r="DU247" s="13"/>
      <c r="DV247" s="13"/>
      <c r="DW247" s="13"/>
      <c r="DX247" s="13"/>
      <c r="DY247" s="13"/>
      <c r="DZ247" s="13"/>
      <c r="EA247" s="13"/>
      <c r="EB247" s="13"/>
      <c r="EC247" s="13"/>
      <c r="ED247" s="13"/>
      <c r="EE247" s="13"/>
      <c r="EF247" s="13"/>
      <c r="EG247" s="13"/>
      <c r="EH247" s="13"/>
      <c r="EI247" s="13"/>
      <c r="EJ247" s="13"/>
      <c r="EK247" s="13"/>
      <c r="EL247" s="13"/>
      <c r="EM247" s="13"/>
      <c r="EN247" s="13"/>
      <c r="EO247" s="13"/>
      <c r="EP247" s="13"/>
      <c r="EQ247" s="13"/>
      <c r="ER247" s="13"/>
      <c r="ES247" s="13"/>
      <c r="ET247" s="13"/>
      <c r="EU247" s="13"/>
      <c r="EV247" s="13"/>
      <c r="EW247" s="13"/>
      <c r="EX247" s="13"/>
      <c r="EY247" s="13"/>
      <c r="EZ247" s="13"/>
      <c r="FA247" s="13"/>
      <c r="FB247" s="13"/>
      <c r="FC247" s="13"/>
      <c r="FD247" s="13"/>
      <c r="FE247" s="13"/>
      <c r="FF247" s="13"/>
      <c r="FG247" s="13"/>
      <c r="FH247" s="13"/>
      <c r="FI247" s="13"/>
      <c r="FJ247" s="13"/>
    </row>
    <row r="248" spans="2:166" x14ac:dyDescent="0.25"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H248" s="13"/>
      <c r="DI248" s="13"/>
      <c r="DJ248" s="13"/>
      <c r="DK248" s="13"/>
      <c r="DL248" s="13"/>
      <c r="DM248" s="13"/>
      <c r="DN248" s="13"/>
      <c r="DO248" s="13"/>
      <c r="DP248" s="13"/>
      <c r="DQ248" s="13"/>
      <c r="DR248" s="13"/>
      <c r="DS248" s="13"/>
      <c r="DT248" s="13"/>
      <c r="DU248" s="13"/>
      <c r="DV248" s="13"/>
      <c r="DW248" s="13"/>
      <c r="DX248" s="13"/>
      <c r="DY248" s="13"/>
      <c r="DZ248" s="13"/>
      <c r="EA248" s="13"/>
      <c r="EB248" s="13"/>
      <c r="EC248" s="13"/>
      <c r="ED248" s="13"/>
      <c r="EE248" s="13"/>
      <c r="EF248" s="13"/>
      <c r="EG248" s="13"/>
      <c r="EH248" s="13"/>
      <c r="EI248" s="13"/>
      <c r="EJ248" s="13"/>
      <c r="EK248" s="13"/>
      <c r="EL248" s="13"/>
      <c r="EM248" s="13"/>
      <c r="EN248" s="13"/>
      <c r="EO248" s="13"/>
      <c r="EP248" s="13"/>
      <c r="EQ248" s="13"/>
      <c r="ER248" s="13"/>
      <c r="ES248" s="13"/>
      <c r="ET248" s="13"/>
      <c r="EU248" s="13"/>
      <c r="EV248" s="13"/>
      <c r="EW248" s="13"/>
      <c r="EX248" s="13"/>
      <c r="EY248" s="13"/>
      <c r="EZ248" s="13"/>
      <c r="FA248" s="13"/>
      <c r="FB248" s="13"/>
      <c r="FC248" s="13"/>
      <c r="FD248" s="13"/>
      <c r="FE248" s="13"/>
      <c r="FF248" s="13"/>
      <c r="FG248" s="13"/>
      <c r="FH248" s="13"/>
      <c r="FI248" s="13"/>
      <c r="FJ248" s="13"/>
    </row>
    <row r="249" spans="2:166" x14ac:dyDescent="0.25"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C249" s="13"/>
      <c r="DD249" s="13"/>
      <c r="DE249" s="13"/>
      <c r="DF249" s="13"/>
      <c r="DG249" s="13"/>
      <c r="DH249" s="13"/>
      <c r="DI249" s="13"/>
      <c r="DJ249" s="13"/>
      <c r="DK249" s="13"/>
      <c r="DL249" s="13"/>
      <c r="DM249" s="13"/>
      <c r="DN249" s="13"/>
      <c r="DO249" s="13"/>
      <c r="DP249" s="13"/>
      <c r="DQ249" s="13"/>
      <c r="DR249" s="13"/>
      <c r="DS249" s="13"/>
      <c r="DT249" s="13"/>
      <c r="DU249" s="13"/>
      <c r="DV249" s="13"/>
      <c r="DW249" s="13"/>
      <c r="DX249" s="13"/>
      <c r="DY249" s="13"/>
      <c r="DZ249" s="13"/>
      <c r="EA249" s="13"/>
      <c r="EB249" s="13"/>
      <c r="EC249" s="13"/>
      <c r="ED249" s="13"/>
      <c r="EE249" s="13"/>
      <c r="EF249" s="13"/>
      <c r="EG249" s="13"/>
      <c r="EH249" s="13"/>
      <c r="EI249" s="13"/>
      <c r="EJ249" s="13"/>
      <c r="EK249" s="13"/>
      <c r="EL249" s="13"/>
      <c r="EM249" s="13"/>
      <c r="EN249" s="13"/>
      <c r="EO249" s="13"/>
      <c r="EP249" s="13"/>
      <c r="EQ249" s="13"/>
      <c r="ER249" s="13"/>
      <c r="ES249" s="13"/>
      <c r="ET249" s="13"/>
      <c r="EU249" s="13"/>
      <c r="EV249" s="13"/>
      <c r="EW249" s="13"/>
      <c r="EX249" s="13"/>
      <c r="EY249" s="13"/>
      <c r="EZ249" s="13"/>
      <c r="FA249" s="13"/>
      <c r="FB249" s="13"/>
      <c r="FC249" s="13"/>
      <c r="FD249" s="13"/>
      <c r="FE249" s="13"/>
      <c r="FF249" s="13"/>
      <c r="FG249" s="13"/>
      <c r="FH249" s="13"/>
      <c r="FI249" s="13"/>
      <c r="FJ249" s="13"/>
    </row>
    <row r="250" spans="2:166" x14ac:dyDescent="0.25"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H250" s="13"/>
      <c r="DI250" s="13"/>
      <c r="DJ250" s="13"/>
      <c r="DK250" s="13"/>
      <c r="DL250" s="13"/>
      <c r="DM250" s="13"/>
      <c r="DN250" s="13"/>
      <c r="DO250" s="13"/>
      <c r="DP250" s="13"/>
      <c r="DQ250" s="13"/>
      <c r="DR250" s="13"/>
      <c r="DS250" s="13"/>
      <c r="DT250" s="13"/>
      <c r="DU250" s="13"/>
      <c r="DV250" s="13"/>
      <c r="DW250" s="13"/>
      <c r="DX250" s="13"/>
      <c r="DY250" s="13"/>
      <c r="DZ250" s="13"/>
      <c r="EA250" s="13"/>
      <c r="EB250" s="13"/>
      <c r="EC250" s="13"/>
      <c r="ED250" s="13"/>
      <c r="EE250" s="13"/>
      <c r="EF250" s="13"/>
      <c r="EG250" s="13"/>
      <c r="EH250" s="13"/>
      <c r="EI250" s="13"/>
      <c r="EJ250" s="13"/>
      <c r="EK250" s="13"/>
      <c r="EL250" s="13"/>
      <c r="EM250" s="13"/>
      <c r="EN250" s="13"/>
      <c r="EO250" s="13"/>
      <c r="EP250" s="13"/>
      <c r="EQ250" s="13"/>
      <c r="ER250" s="13"/>
      <c r="ES250" s="13"/>
      <c r="ET250" s="13"/>
      <c r="EU250" s="13"/>
      <c r="EV250" s="13"/>
      <c r="EW250" s="13"/>
      <c r="EX250" s="13"/>
      <c r="EY250" s="13"/>
      <c r="EZ250" s="13"/>
      <c r="FA250" s="13"/>
      <c r="FB250" s="13"/>
      <c r="FC250" s="13"/>
      <c r="FD250" s="13"/>
      <c r="FE250" s="13"/>
      <c r="FF250" s="13"/>
      <c r="FG250" s="13"/>
      <c r="FH250" s="13"/>
      <c r="FI250" s="13"/>
      <c r="FJ250" s="13"/>
    </row>
    <row r="251" spans="2:166" x14ac:dyDescent="0.25"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H251" s="13"/>
      <c r="DI251" s="13"/>
      <c r="DJ251" s="13"/>
      <c r="DK251" s="13"/>
      <c r="DL251" s="13"/>
      <c r="DM251" s="13"/>
      <c r="DN251" s="13"/>
      <c r="DO251" s="13"/>
      <c r="DP251" s="13"/>
      <c r="DQ251" s="13"/>
      <c r="DR251" s="13"/>
      <c r="DS251" s="13"/>
      <c r="DT251" s="13"/>
      <c r="DU251" s="13"/>
      <c r="DV251" s="13"/>
      <c r="DW251" s="13"/>
      <c r="DX251" s="13"/>
      <c r="DY251" s="13"/>
      <c r="DZ251" s="13"/>
      <c r="EA251" s="13"/>
      <c r="EB251" s="13"/>
      <c r="EC251" s="13"/>
      <c r="ED251" s="13"/>
      <c r="EE251" s="13"/>
      <c r="EF251" s="13"/>
      <c r="EG251" s="13"/>
      <c r="EH251" s="13"/>
      <c r="EI251" s="13"/>
      <c r="EJ251" s="13"/>
      <c r="EK251" s="13"/>
      <c r="EL251" s="13"/>
      <c r="EM251" s="13"/>
      <c r="EN251" s="13"/>
      <c r="EO251" s="13"/>
      <c r="EP251" s="13"/>
      <c r="EQ251" s="13"/>
      <c r="ER251" s="13"/>
      <c r="ES251" s="13"/>
      <c r="ET251" s="13"/>
      <c r="EU251" s="13"/>
      <c r="EV251" s="13"/>
      <c r="EW251" s="13"/>
      <c r="EX251" s="13"/>
      <c r="EY251" s="13"/>
      <c r="EZ251" s="13"/>
      <c r="FA251" s="13"/>
      <c r="FB251" s="13"/>
      <c r="FC251" s="13"/>
      <c r="FD251" s="13"/>
      <c r="FE251" s="13"/>
      <c r="FF251" s="13"/>
      <c r="FG251" s="13"/>
      <c r="FH251" s="13"/>
      <c r="FI251" s="13"/>
      <c r="FJ251" s="13"/>
    </row>
    <row r="252" spans="2:166" x14ac:dyDescent="0.25"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C252" s="13"/>
      <c r="DD252" s="13"/>
      <c r="DE252" s="13"/>
      <c r="DF252" s="13"/>
      <c r="DG252" s="13"/>
      <c r="DH252" s="13"/>
      <c r="DI252" s="13"/>
      <c r="DJ252" s="13"/>
      <c r="DK252" s="13"/>
      <c r="DL252" s="13"/>
      <c r="DM252" s="13"/>
      <c r="DN252" s="13"/>
      <c r="DO252" s="13"/>
      <c r="DP252" s="13"/>
      <c r="DQ252" s="13"/>
      <c r="DR252" s="13"/>
      <c r="DS252" s="13"/>
      <c r="DT252" s="13"/>
      <c r="DU252" s="13"/>
      <c r="DV252" s="13"/>
      <c r="DW252" s="13"/>
      <c r="DX252" s="13"/>
      <c r="DY252" s="13"/>
      <c r="DZ252" s="13"/>
      <c r="EA252" s="13"/>
      <c r="EB252" s="13"/>
      <c r="EC252" s="13"/>
      <c r="ED252" s="13"/>
      <c r="EE252" s="13"/>
      <c r="EF252" s="13"/>
      <c r="EG252" s="13"/>
      <c r="EH252" s="13"/>
      <c r="EI252" s="13"/>
      <c r="EJ252" s="13"/>
      <c r="EK252" s="13"/>
      <c r="EL252" s="13"/>
      <c r="EM252" s="13"/>
      <c r="EN252" s="13"/>
      <c r="EO252" s="13"/>
      <c r="EP252" s="13"/>
      <c r="EQ252" s="13"/>
      <c r="ER252" s="13"/>
      <c r="ES252" s="13"/>
      <c r="ET252" s="13"/>
      <c r="EU252" s="13"/>
      <c r="EV252" s="13"/>
      <c r="EW252" s="13"/>
      <c r="EX252" s="13"/>
      <c r="EY252" s="13"/>
      <c r="EZ252" s="13"/>
      <c r="FA252" s="13"/>
      <c r="FB252" s="13"/>
      <c r="FC252" s="13"/>
      <c r="FD252" s="13"/>
      <c r="FE252" s="13"/>
      <c r="FF252" s="13"/>
      <c r="FG252" s="13"/>
      <c r="FH252" s="13"/>
      <c r="FI252" s="13"/>
      <c r="FJ252" s="13"/>
    </row>
    <row r="253" spans="2:166" x14ac:dyDescent="0.25"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  <c r="DD253" s="13"/>
      <c r="DE253" s="13"/>
      <c r="DF253" s="13"/>
      <c r="DG253" s="13"/>
      <c r="DH253" s="13"/>
      <c r="DI253" s="13"/>
      <c r="DJ253" s="13"/>
      <c r="DK253" s="13"/>
      <c r="DL253" s="13"/>
      <c r="DM253" s="13"/>
      <c r="DN253" s="13"/>
      <c r="DO253" s="13"/>
      <c r="DP253" s="13"/>
      <c r="DQ253" s="13"/>
      <c r="DR253" s="13"/>
      <c r="DS253" s="13"/>
      <c r="DT253" s="13"/>
      <c r="DU253" s="13"/>
      <c r="DV253" s="13"/>
      <c r="DW253" s="13"/>
      <c r="DX253" s="13"/>
      <c r="DY253" s="13"/>
      <c r="DZ253" s="13"/>
      <c r="EA253" s="13"/>
      <c r="EB253" s="13"/>
      <c r="EC253" s="13"/>
      <c r="ED253" s="13"/>
      <c r="EE253" s="13"/>
      <c r="EF253" s="13"/>
      <c r="EG253" s="13"/>
      <c r="EH253" s="13"/>
      <c r="EI253" s="13"/>
      <c r="EJ253" s="13"/>
      <c r="EK253" s="13"/>
      <c r="EL253" s="13"/>
      <c r="EM253" s="13"/>
      <c r="EN253" s="13"/>
      <c r="EO253" s="13"/>
      <c r="EP253" s="13"/>
      <c r="EQ253" s="13"/>
      <c r="ER253" s="13"/>
      <c r="ES253" s="13"/>
      <c r="ET253" s="13"/>
      <c r="EU253" s="13"/>
      <c r="EV253" s="13"/>
      <c r="EW253" s="13"/>
      <c r="EX253" s="13"/>
      <c r="EY253" s="13"/>
      <c r="EZ253" s="13"/>
      <c r="FA253" s="13"/>
      <c r="FB253" s="13"/>
      <c r="FC253" s="13"/>
      <c r="FD253" s="13"/>
      <c r="FE253" s="13"/>
      <c r="FF253" s="13"/>
      <c r="FG253" s="13"/>
      <c r="FH253" s="13"/>
      <c r="FI253" s="13"/>
      <c r="FJ253" s="13"/>
    </row>
    <row r="254" spans="2:166" x14ac:dyDescent="0.25"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H254" s="13"/>
      <c r="DI254" s="13"/>
      <c r="DJ254" s="13"/>
      <c r="DK254" s="13"/>
      <c r="DL254" s="13"/>
      <c r="DM254" s="13"/>
      <c r="DN254" s="13"/>
      <c r="DO254" s="13"/>
      <c r="DP254" s="13"/>
      <c r="DQ254" s="13"/>
      <c r="DR254" s="13"/>
      <c r="DS254" s="13"/>
      <c r="DT254" s="13"/>
      <c r="DU254" s="13"/>
      <c r="DV254" s="13"/>
      <c r="DW254" s="13"/>
      <c r="DX254" s="13"/>
      <c r="DY254" s="13"/>
      <c r="DZ254" s="13"/>
      <c r="EA254" s="13"/>
      <c r="EB254" s="13"/>
      <c r="EC254" s="13"/>
      <c r="ED254" s="13"/>
      <c r="EE254" s="13"/>
      <c r="EF254" s="13"/>
      <c r="EG254" s="13"/>
      <c r="EH254" s="13"/>
      <c r="EI254" s="13"/>
      <c r="EJ254" s="13"/>
      <c r="EK254" s="13"/>
      <c r="EL254" s="13"/>
      <c r="EM254" s="13"/>
      <c r="EN254" s="13"/>
      <c r="EO254" s="13"/>
      <c r="EP254" s="13"/>
      <c r="EQ254" s="13"/>
      <c r="ER254" s="13"/>
      <c r="ES254" s="13"/>
      <c r="ET254" s="13"/>
      <c r="EU254" s="13"/>
      <c r="EV254" s="13"/>
      <c r="EW254" s="13"/>
      <c r="EX254" s="13"/>
      <c r="EY254" s="13"/>
      <c r="EZ254" s="13"/>
      <c r="FA254" s="13"/>
      <c r="FB254" s="13"/>
      <c r="FC254" s="13"/>
      <c r="FD254" s="13"/>
      <c r="FE254" s="13"/>
      <c r="FF254" s="13"/>
      <c r="FG254" s="13"/>
      <c r="FH254" s="13"/>
      <c r="FI254" s="13"/>
      <c r="FJ254" s="13"/>
    </row>
    <row r="255" spans="2:166" x14ac:dyDescent="0.25"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H255" s="13"/>
      <c r="DI255" s="13"/>
      <c r="DJ255" s="13"/>
      <c r="DK255" s="13"/>
      <c r="DL255" s="13"/>
      <c r="DM255" s="13"/>
      <c r="DN255" s="13"/>
      <c r="DO255" s="13"/>
      <c r="DP255" s="13"/>
      <c r="DQ255" s="13"/>
      <c r="DR255" s="13"/>
      <c r="DS255" s="13"/>
      <c r="DT255" s="13"/>
      <c r="DU255" s="13"/>
      <c r="DV255" s="13"/>
      <c r="DW255" s="13"/>
      <c r="DX255" s="13"/>
      <c r="DY255" s="13"/>
      <c r="DZ255" s="13"/>
      <c r="EA255" s="13"/>
      <c r="EB255" s="13"/>
      <c r="EC255" s="13"/>
      <c r="ED255" s="13"/>
      <c r="EE255" s="13"/>
      <c r="EF255" s="13"/>
      <c r="EG255" s="13"/>
      <c r="EH255" s="13"/>
      <c r="EI255" s="13"/>
      <c r="EJ255" s="13"/>
      <c r="EK255" s="13"/>
      <c r="EL255" s="13"/>
      <c r="EM255" s="13"/>
      <c r="EN255" s="13"/>
      <c r="EO255" s="13"/>
      <c r="EP255" s="13"/>
      <c r="EQ255" s="13"/>
      <c r="ER255" s="13"/>
      <c r="ES255" s="13"/>
      <c r="ET255" s="13"/>
      <c r="EU255" s="13"/>
      <c r="EV255" s="13"/>
      <c r="EW255" s="13"/>
      <c r="EX255" s="13"/>
      <c r="EY255" s="13"/>
      <c r="EZ255" s="13"/>
      <c r="FA255" s="13"/>
      <c r="FB255" s="13"/>
      <c r="FC255" s="13"/>
      <c r="FD255" s="13"/>
      <c r="FE255" s="13"/>
      <c r="FF255" s="13"/>
      <c r="FG255" s="13"/>
      <c r="FH255" s="13"/>
      <c r="FI255" s="13"/>
      <c r="FJ255" s="13"/>
    </row>
    <row r="256" spans="2:166" x14ac:dyDescent="0.25"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H256" s="13"/>
      <c r="DI256" s="13"/>
      <c r="DJ256" s="13"/>
      <c r="DK256" s="13"/>
      <c r="DL256" s="13"/>
      <c r="DM256" s="13"/>
      <c r="DN256" s="13"/>
      <c r="DO256" s="13"/>
      <c r="DP256" s="13"/>
      <c r="DQ256" s="13"/>
      <c r="DR256" s="13"/>
      <c r="DS256" s="13"/>
      <c r="DT256" s="13"/>
      <c r="DU256" s="13"/>
      <c r="DV256" s="13"/>
      <c r="DW256" s="13"/>
      <c r="DX256" s="13"/>
      <c r="DY256" s="13"/>
      <c r="DZ256" s="13"/>
      <c r="EA256" s="13"/>
      <c r="EB256" s="13"/>
      <c r="EC256" s="13"/>
      <c r="ED256" s="13"/>
      <c r="EE256" s="13"/>
      <c r="EF256" s="13"/>
      <c r="EG256" s="13"/>
      <c r="EH256" s="13"/>
      <c r="EI256" s="13"/>
      <c r="EJ256" s="13"/>
      <c r="EK256" s="13"/>
      <c r="EL256" s="13"/>
      <c r="EM256" s="13"/>
      <c r="EN256" s="13"/>
      <c r="EO256" s="13"/>
      <c r="EP256" s="13"/>
      <c r="EQ256" s="13"/>
      <c r="ER256" s="13"/>
      <c r="ES256" s="13"/>
      <c r="ET256" s="13"/>
      <c r="EU256" s="13"/>
      <c r="EV256" s="13"/>
      <c r="EW256" s="13"/>
      <c r="EX256" s="13"/>
      <c r="EY256" s="13"/>
      <c r="EZ256" s="13"/>
      <c r="FA256" s="13"/>
      <c r="FB256" s="13"/>
      <c r="FC256" s="13"/>
      <c r="FD256" s="13"/>
      <c r="FE256" s="13"/>
      <c r="FF256" s="13"/>
      <c r="FG256" s="13"/>
      <c r="FH256" s="13"/>
      <c r="FI256" s="13"/>
      <c r="FJ256" s="13"/>
    </row>
    <row r="257" spans="2:166" x14ac:dyDescent="0.25"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H257" s="13"/>
      <c r="DI257" s="13"/>
      <c r="DJ257" s="13"/>
      <c r="DK257" s="13"/>
      <c r="DL257" s="13"/>
      <c r="DM257" s="13"/>
      <c r="DN257" s="13"/>
      <c r="DO257" s="13"/>
      <c r="DP257" s="13"/>
      <c r="DQ257" s="13"/>
      <c r="DR257" s="13"/>
      <c r="DS257" s="13"/>
      <c r="DT257" s="13"/>
      <c r="DU257" s="13"/>
      <c r="DV257" s="13"/>
      <c r="DW257" s="13"/>
      <c r="DX257" s="13"/>
      <c r="DY257" s="13"/>
      <c r="DZ257" s="13"/>
      <c r="EA257" s="13"/>
      <c r="EB257" s="13"/>
      <c r="EC257" s="13"/>
      <c r="ED257" s="13"/>
      <c r="EE257" s="13"/>
      <c r="EF257" s="13"/>
      <c r="EG257" s="13"/>
      <c r="EH257" s="13"/>
      <c r="EI257" s="13"/>
      <c r="EJ257" s="13"/>
      <c r="EK257" s="13"/>
      <c r="EL257" s="13"/>
      <c r="EM257" s="13"/>
      <c r="EN257" s="13"/>
      <c r="EO257" s="13"/>
      <c r="EP257" s="13"/>
      <c r="EQ257" s="13"/>
      <c r="ER257" s="13"/>
      <c r="ES257" s="13"/>
      <c r="ET257" s="13"/>
      <c r="EU257" s="13"/>
      <c r="EV257" s="13"/>
      <c r="EW257" s="13"/>
      <c r="EX257" s="13"/>
      <c r="EY257" s="13"/>
      <c r="EZ257" s="13"/>
      <c r="FA257" s="13"/>
      <c r="FB257" s="13"/>
      <c r="FC257" s="13"/>
      <c r="FD257" s="13"/>
      <c r="FE257" s="13"/>
      <c r="FF257" s="13"/>
      <c r="FG257" s="13"/>
      <c r="FH257" s="13"/>
      <c r="FI257" s="13"/>
      <c r="FJ257" s="13"/>
    </row>
    <row r="258" spans="2:166" x14ac:dyDescent="0.25"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  <c r="DC258" s="13"/>
      <c r="DD258" s="13"/>
      <c r="DE258" s="13"/>
      <c r="DF258" s="13"/>
      <c r="DG258" s="13"/>
      <c r="DH258" s="13"/>
      <c r="DI258" s="13"/>
      <c r="DJ258" s="13"/>
      <c r="DK258" s="13"/>
      <c r="DL258" s="13"/>
      <c r="DM258" s="13"/>
      <c r="DN258" s="13"/>
      <c r="DO258" s="13"/>
      <c r="DP258" s="13"/>
      <c r="DQ258" s="13"/>
      <c r="DR258" s="13"/>
      <c r="DS258" s="13"/>
      <c r="DT258" s="13"/>
      <c r="DU258" s="13"/>
      <c r="DV258" s="13"/>
      <c r="DW258" s="13"/>
      <c r="DX258" s="13"/>
      <c r="DY258" s="13"/>
      <c r="DZ258" s="13"/>
      <c r="EA258" s="13"/>
      <c r="EB258" s="13"/>
      <c r="EC258" s="13"/>
      <c r="ED258" s="13"/>
      <c r="EE258" s="13"/>
      <c r="EF258" s="13"/>
      <c r="EG258" s="13"/>
      <c r="EH258" s="13"/>
      <c r="EI258" s="13"/>
      <c r="EJ258" s="13"/>
      <c r="EK258" s="13"/>
      <c r="EL258" s="13"/>
      <c r="EM258" s="13"/>
      <c r="EN258" s="13"/>
      <c r="EO258" s="13"/>
      <c r="EP258" s="13"/>
      <c r="EQ258" s="13"/>
      <c r="ER258" s="13"/>
      <c r="ES258" s="13"/>
      <c r="ET258" s="13"/>
      <c r="EU258" s="13"/>
      <c r="EV258" s="13"/>
      <c r="EW258" s="13"/>
      <c r="EX258" s="13"/>
      <c r="EY258" s="13"/>
      <c r="EZ258" s="13"/>
      <c r="FA258" s="13"/>
      <c r="FB258" s="13"/>
      <c r="FC258" s="13"/>
      <c r="FD258" s="13"/>
      <c r="FE258" s="13"/>
      <c r="FF258" s="13"/>
      <c r="FG258" s="13"/>
      <c r="FH258" s="13"/>
      <c r="FI258" s="13"/>
      <c r="FJ258" s="13"/>
    </row>
    <row r="259" spans="2:166" x14ac:dyDescent="0.25"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  <c r="DC259" s="13"/>
      <c r="DD259" s="13"/>
      <c r="DE259" s="13"/>
      <c r="DF259" s="13"/>
      <c r="DG259" s="13"/>
      <c r="DH259" s="13"/>
      <c r="DI259" s="13"/>
      <c r="DJ259" s="13"/>
      <c r="DK259" s="13"/>
      <c r="DL259" s="13"/>
      <c r="DM259" s="13"/>
      <c r="DN259" s="13"/>
      <c r="DO259" s="13"/>
      <c r="DP259" s="13"/>
      <c r="DQ259" s="13"/>
      <c r="DR259" s="13"/>
      <c r="DS259" s="13"/>
      <c r="DT259" s="13"/>
      <c r="DU259" s="13"/>
      <c r="DV259" s="13"/>
      <c r="DW259" s="13"/>
      <c r="DX259" s="13"/>
      <c r="DY259" s="13"/>
      <c r="DZ259" s="13"/>
      <c r="EA259" s="13"/>
      <c r="EB259" s="13"/>
      <c r="EC259" s="13"/>
      <c r="ED259" s="13"/>
      <c r="EE259" s="13"/>
      <c r="EF259" s="13"/>
      <c r="EG259" s="13"/>
      <c r="EH259" s="13"/>
      <c r="EI259" s="13"/>
      <c r="EJ259" s="13"/>
      <c r="EK259" s="13"/>
      <c r="EL259" s="13"/>
      <c r="EM259" s="13"/>
      <c r="EN259" s="13"/>
      <c r="EO259" s="13"/>
      <c r="EP259" s="13"/>
      <c r="EQ259" s="13"/>
      <c r="ER259" s="13"/>
      <c r="ES259" s="13"/>
      <c r="ET259" s="13"/>
      <c r="EU259" s="13"/>
      <c r="EV259" s="13"/>
      <c r="EW259" s="13"/>
      <c r="EX259" s="13"/>
      <c r="EY259" s="13"/>
      <c r="EZ259" s="13"/>
      <c r="FA259" s="13"/>
      <c r="FB259" s="13"/>
      <c r="FC259" s="13"/>
      <c r="FD259" s="13"/>
      <c r="FE259" s="13"/>
      <c r="FF259" s="13"/>
      <c r="FG259" s="13"/>
      <c r="FH259" s="13"/>
      <c r="FI259" s="13"/>
      <c r="FJ259" s="13"/>
    </row>
    <row r="260" spans="2:166" x14ac:dyDescent="0.25"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  <c r="DC260" s="13"/>
      <c r="DD260" s="13"/>
      <c r="DE260" s="13"/>
      <c r="DF260" s="13"/>
      <c r="DG260" s="13"/>
      <c r="DH260" s="13"/>
      <c r="DI260" s="13"/>
      <c r="DJ260" s="13"/>
      <c r="DK260" s="13"/>
      <c r="DL260" s="13"/>
      <c r="DM260" s="13"/>
      <c r="DN260" s="13"/>
      <c r="DO260" s="13"/>
      <c r="DP260" s="13"/>
      <c r="DQ260" s="13"/>
      <c r="DR260" s="13"/>
      <c r="DS260" s="13"/>
      <c r="DT260" s="13"/>
      <c r="DU260" s="13"/>
      <c r="DV260" s="13"/>
      <c r="DW260" s="13"/>
      <c r="DX260" s="13"/>
      <c r="DY260" s="13"/>
      <c r="DZ260" s="13"/>
      <c r="EA260" s="13"/>
      <c r="EB260" s="13"/>
      <c r="EC260" s="13"/>
      <c r="ED260" s="13"/>
      <c r="EE260" s="13"/>
      <c r="EF260" s="13"/>
      <c r="EG260" s="13"/>
      <c r="EH260" s="13"/>
      <c r="EI260" s="13"/>
      <c r="EJ260" s="13"/>
      <c r="EK260" s="13"/>
      <c r="EL260" s="13"/>
      <c r="EM260" s="13"/>
      <c r="EN260" s="13"/>
      <c r="EO260" s="13"/>
      <c r="EP260" s="13"/>
      <c r="EQ260" s="13"/>
      <c r="ER260" s="13"/>
      <c r="ES260" s="13"/>
      <c r="ET260" s="13"/>
      <c r="EU260" s="13"/>
      <c r="EV260" s="13"/>
      <c r="EW260" s="13"/>
      <c r="EX260" s="13"/>
      <c r="EY260" s="13"/>
      <c r="EZ260" s="13"/>
      <c r="FA260" s="13"/>
      <c r="FB260" s="13"/>
      <c r="FC260" s="13"/>
      <c r="FD260" s="13"/>
      <c r="FE260" s="13"/>
      <c r="FF260" s="13"/>
      <c r="FG260" s="13"/>
      <c r="FH260" s="13"/>
      <c r="FI260" s="13"/>
      <c r="FJ260" s="13"/>
    </row>
    <row r="261" spans="2:166" x14ac:dyDescent="0.25"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C261" s="13"/>
      <c r="DD261" s="13"/>
      <c r="DE261" s="13"/>
      <c r="DF261" s="13"/>
      <c r="DG261" s="13"/>
      <c r="DH261" s="13"/>
      <c r="DI261" s="13"/>
      <c r="DJ261" s="13"/>
      <c r="DK261" s="13"/>
      <c r="DL261" s="13"/>
      <c r="DM261" s="13"/>
      <c r="DN261" s="13"/>
      <c r="DO261" s="13"/>
      <c r="DP261" s="13"/>
      <c r="DQ261" s="13"/>
      <c r="DR261" s="13"/>
      <c r="DS261" s="13"/>
      <c r="DT261" s="13"/>
      <c r="DU261" s="13"/>
      <c r="DV261" s="13"/>
      <c r="DW261" s="13"/>
      <c r="DX261" s="13"/>
      <c r="DY261" s="13"/>
      <c r="DZ261" s="13"/>
      <c r="EA261" s="13"/>
      <c r="EB261" s="13"/>
      <c r="EC261" s="13"/>
      <c r="ED261" s="13"/>
      <c r="EE261" s="13"/>
      <c r="EF261" s="13"/>
      <c r="EG261" s="13"/>
      <c r="EH261" s="13"/>
      <c r="EI261" s="13"/>
      <c r="EJ261" s="13"/>
      <c r="EK261" s="13"/>
      <c r="EL261" s="13"/>
      <c r="EM261" s="13"/>
      <c r="EN261" s="13"/>
      <c r="EO261" s="13"/>
      <c r="EP261" s="13"/>
      <c r="EQ261" s="13"/>
      <c r="ER261" s="13"/>
      <c r="ES261" s="13"/>
      <c r="ET261" s="13"/>
      <c r="EU261" s="13"/>
      <c r="EV261" s="13"/>
      <c r="EW261" s="13"/>
      <c r="EX261" s="13"/>
      <c r="EY261" s="13"/>
      <c r="EZ261" s="13"/>
      <c r="FA261" s="13"/>
      <c r="FB261" s="13"/>
      <c r="FC261" s="13"/>
      <c r="FD261" s="13"/>
      <c r="FE261" s="13"/>
      <c r="FF261" s="13"/>
      <c r="FG261" s="13"/>
      <c r="FH261" s="13"/>
      <c r="FI261" s="13"/>
      <c r="FJ261" s="13"/>
    </row>
    <row r="262" spans="2:166" x14ac:dyDescent="0.25"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C262" s="13"/>
      <c r="DD262" s="13"/>
      <c r="DE262" s="13"/>
      <c r="DF262" s="13"/>
      <c r="DG262" s="13"/>
      <c r="DH262" s="13"/>
      <c r="DI262" s="13"/>
      <c r="DJ262" s="13"/>
      <c r="DK262" s="13"/>
      <c r="DL262" s="13"/>
      <c r="DM262" s="13"/>
      <c r="DN262" s="13"/>
      <c r="DO262" s="13"/>
      <c r="DP262" s="13"/>
      <c r="DQ262" s="13"/>
      <c r="DR262" s="13"/>
      <c r="DS262" s="13"/>
      <c r="DT262" s="13"/>
      <c r="DU262" s="13"/>
      <c r="DV262" s="13"/>
      <c r="DW262" s="13"/>
      <c r="DX262" s="13"/>
      <c r="DY262" s="13"/>
      <c r="DZ262" s="13"/>
      <c r="EA262" s="13"/>
      <c r="EB262" s="13"/>
      <c r="EC262" s="13"/>
      <c r="ED262" s="13"/>
      <c r="EE262" s="13"/>
      <c r="EF262" s="13"/>
      <c r="EG262" s="13"/>
      <c r="EH262" s="13"/>
      <c r="EI262" s="13"/>
      <c r="EJ262" s="13"/>
      <c r="EK262" s="13"/>
      <c r="EL262" s="13"/>
      <c r="EM262" s="13"/>
      <c r="EN262" s="13"/>
      <c r="EO262" s="13"/>
      <c r="EP262" s="13"/>
      <c r="EQ262" s="13"/>
      <c r="ER262" s="13"/>
      <c r="ES262" s="13"/>
      <c r="ET262" s="13"/>
      <c r="EU262" s="13"/>
      <c r="EV262" s="13"/>
      <c r="EW262" s="13"/>
      <c r="EX262" s="13"/>
      <c r="EY262" s="13"/>
      <c r="EZ262" s="13"/>
      <c r="FA262" s="13"/>
      <c r="FB262" s="13"/>
      <c r="FC262" s="13"/>
      <c r="FD262" s="13"/>
      <c r="FE262" s="13"/>
      <c r="FF262" s="13"/>
      <c r="FG262" s="13"/>
      <c r="FH262" s="13"/>
      <c r="FI262" s="13"/>
      <c r="FJ262" s="13"/>
    </row>
    <row r="263" spans="2:166" x14ac:dyDescent="0.25"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  <c r="DC263" s="13"/>
      <c r="DD263" s="13"/>
      <c r="DE263" s="13"/>
      <c r="DF263" s="13"/>
      <c r="DG263" s="13"/>
      <c r="DH263" s="13"/>
      <c r="DI263" s="13"/>
      <c r="DJ263" s="13"/>
      <c r="DK263" s="13"/>
      <c r="DL263" s="13"/>
      <c r="DM263" s="13"/>
      <c r="DN263" s="13"/>
      <c r="DO263" s="13"/>
      <c r="DP263" s="13"/>
      <c r="DQ263" s="13"/>
      <c r="DR263" s="13"/>
      <c r="DS263" s="13"/>
      <c r="DT263" s="13"/>
      <c r="DU263" s="13"/>
      <c r="DV263" s="13"/>
      <c r="DW263" s="13"/>
      <c r="DX263" s="13"/>
      <c r="DY263" s="13"/>
      <c r="DZ263" s="13"/>
      <c r="EA263" s="13"/>
      <c r="EB263" s="13"/>
      <c r="EC263" s="13"/>
      <c r="ED263" s="13"/>
      <c r="EE263" s="13"/>
      <c r="EF263" s="13"/>
      <c r="EG263" s="13"/>
      <c r="EH263" s="13"/>
      <c r="EI263" s="13"/>
      <c r="EJ263" s="13"/>
      <c r="EK263" s="13"/>
      <c r="EL263" s="13"/>
      <c r="EM263" s="13"/>
      <c r="EN263" s="13"/>
      <c r="EO263" s="13"/>
      <c r="EP263" s="13"/>
      <c r="EQ263" s="13"/>
      <c r="ER263" s="13"/>
      <c r="ES263" s="13"/>
      <c r="ET263" s="13"/>
      <c r="EU263" s="13"/>
      <c r="EV263" s="13"/>
      <c r="EW263" s="13"/>
      <c r="EX263" s="13"/>
      <c r="EY263" s="13"/>
      <c r="EZ263" s="13"/>
      <c r="FA263" s="13"/>
      <c r="FB263" s="13"/>
      <c r="FC263" s="13"/>
      <c r="FD263" s="13"/>
      <c r="FE263" s="13"/>
      <c r="FF263" s="13"/>
      <c r="FG263" s="13"/>
      <c r="FH263" s="13"/>
      <c r="FI263" s="13"/>
      <c r="FJ263" s="13"/>
    </row>
    <row r="264" spans="2:166" x14ac:dyDescent="0.25"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C264" s="13"/>
      <c r="DD264" s="13"/>
      <c r="DE264" s="13"/>
      <c r="DF264" s="13"/>
      <c r="DG264" s="13"/>
      <c r="DH264" s="13"/>
      <c r="DI264" s="13"/>
      <c r="DJ264" s="13"/>
      <c r="DK264" s="13"/>
      <c r="DL264" s="13"/>
      <c r="DM264" s="13"/>
      <c r="DN264" s="13"/>
      <c r="DO264" s="13"/>
      <c r="DP264" s="13"/>
      <c r="DQ264" s="13"/>
      <c r="DR264" s="13"/>
      <c r="DS264" s="13"/>
      <c r="DT264" s="13"/>
      <c r="DU264" s="13"/>
      <c r="DV264" s="13"/>
      <c r="DW264" s="13"/>
      <c r="DX264" s="13"/>
      <c r="DY264" s="13"/>
      <c r="DZ264" s="13"/>
      <c r="EA264" s="13"/>
      <c r="EB264" s="13"/>
      <c r="EC264" s="13"/>
      <c r="ED264" s="13"/>
      <c r="EE264" s="13"/>
      <c r="EF264" s="13"/>
      <c r="EG264" s="13"/>
      <c r="EH264" s="13"/>
      <c r="EI264" s="13"/>
      <c r="EJ264" s="13"/>
      <c r="EK264" s="13"/>
      <c r="EL264" s="13"/>
      <c r="EM264" s="13"/>
      <c r="EN264" s="13"/>
      <c r="EO264" s="13"/>
      <c r="EP264" s="13"/>
      <c r="EQ264" s="13"/>
      <c r="ER264" s="13"/>
      <c r="ES264" s="13"/>
      <c r="ET264" s="13"/>
      <c r="EU264" s="13"/>
      <c r="EV264" s="13"/>
      <c r="EW264" s="13"/>
      <c r="EX264" s="13"/>
      <c r="EY264" s="13"/>
      <c r="EZ264" s="13"/>
      <c r="FA264" s="13"/>
      <c r="FB264" s="13"/>
      <c r="FC264" s="13"/>
      <c r="FD264" s="13"/>
      <c r="FE264" s="13"/>
      <c r="FF264" s="13"/>
      <c r="FG264" s="13"/>
      <c r="FH264" s="13"/>
      <c r="FI264" s="13"/>
      <c r="FJ264" s="13"/>
    </row>
    <row r="265" spans="2:166" x14ac:dyDescent="0.25"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  <c r="DC265" s="13"/>
      <c r="DD265" s="13"/>
      <c r="DE265" s="13"/>
      <c r="DF265" s="13"/>
      <c r="DG265" s="13"/>
      <c r="DH265" s="13"/>
      <c r="DI265" s="13"/>
      <c r="DJ265" s="13"/>
      <c r="DK265" s="13"/>
      <c r="DL265" s="13"/>
      <c r="DM265" s="13"/>
      <c r="DN265" s="13"/>
      <c r="DO265" s="13"/>
      <c r="DP265" s="13"/>
      <c r="DQ265" s="13"/>
      <c r="DR265" s="13"/>
      <c r="DS265" s="13"/>
      <c r="DT265" s="13"/>
      <c r="DU265" s="13"/>
      <c r="DV265" s="13"/>
      <c r="DW265" s="13"/>
      <c r="DX265" s="13"/>
      <c r="DY265" s="13"/>
      <c r="DZ265" s="13"/>
      <c r="EA265" s="13"/>
      <c r="EB265" s="13"/>
      <c r="EC265" s="13"/>
      <c r="ED265" s="13"/>
      <c r="EE265" s="13"/>
      <c r="EF265" s="13"/>
      <c r="EG265" s="13"/>
      <c r="EH265" s="13"/>
      <c r="EI265" s="13"/>
      <c r="EJ265" s="13"/>
      <c r="EK265" s="13"/>
      <c r="EL265" s="13"/>
      <c r="EM265" s="13"/>
      <c r="EN265" s="13"/>
      <c r="EO265" s="13"/>
      <c r="EP265" s="13"/>
      <c r="EQ265" s="13"/>
      <c r="ER265" s="13"/>
      <c r="ES265" s="13"/>
      <c r="ET265" s="13"/>
      <c r="EU265" s="13"/>
      <c r="EV265" s="13"/>
      <c r="EW265" s="13"/>
      <c r="EX265" s="13"/>
      <c r="EY265" s="13"/>
      <c r="EZ265" s="13"/>
      <c r="FA265" s="13"/>
      <c r="FB265" s="13"/>
      <c r="FC265" s="13"/>
      <c r="FD265" s="13"/>
      <c r="FE265" s="13"/>
      <c r="FF265" s="13"/>
      <c r="FG265" s="13"/>
      <c r="FH265" s="13"/>
      <c r="FI265" s="13"/>
      <c r="FJ265" s="13"/>
    </row>
    <row r="266" spans="2:166" x14ac:dyDescent="0.25"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  <c r="DC266" s="13"/>
      <c r="DD266" s="13"/>
      <c r="DE266" s="13"/>
      <c r="DF266" s="13"/>
      <c r="DG266" s="13"/>
      <c r="DH266" s="13"/>
      <c r="DI266" s="13"/>
      <c r="DJ266" s="13"/>
      <c r="DK266" s="13"/>
      <c r="DL266" s="13"/>
      <c r="DM266" s="13"/>
      <c r="DN266" s="13"/>
      <c r="DO266" s="13"/>
      <c r="DP266" s="13"/>
      <c r="DQ266" s="13"/>
      <c r="DR266" s="13"/>
      <c r="DS266" s="13"/>
      <c r="DT266" s="13"/>
      <c r="DU266" s="13"/>
      <c r="DV266" s="13"/>
      <c r="DW266" s="13"/>
      <c r="DX266" s="13"/>
      <c r="DY266" s="13"/>
      <c r="DZ266" s="13"/>
      <c r="EA266" s="13"/>
      <c r="EB266" s="13"/>
      <c r="EC266" s="13"/>
      <c r="ED266" s="13"/>
      <c r="EE266" s="13"/>
      <c r="EF266" s="13"/>
      <c r="EG266" s="13"/>
      <c r="EH266" s="13"/>
      <c r="EI266" s="13"/>
      <c r="EJ266" s="13"/>
      <c r="EK266" s="13"/>
      <c r="EL266" s="13"/>
      <c r="EM266" s="13"/>
      <c r="EN266" s="13"/>
      <c r="EO266" s="13"/>
      <c r="EP266" s="13"/>
      <c r="EQ266" s="13"/>
      <c r="ER266" s="13"/>
      <c r="ES266" s="13"/>
      <c r="ET266" s="13"/>
      <c r="EU266" s="13"/>
      <c r="EV266" s="13"/>
      <c r="EW266" s="13"/>
      <c r="EX266" s="13"/>
      <c r="EY266" s="13"/>
      <c r="EZ266" s="13"/>
      <c r="FA266" s="13"/>
      <c r="FB266" s="13"/>
      <c r="FC266" s="13"/>
      <c r="FD266" s="13"/>
      <c r="FE266" s="13"/>
      <c r="FF266" s="13"/>
      <c r="FG266" s="13"/>
      <c r="FH266" s="13"/>
      <c r="FI266" s="13"/>
      <c r="FJ266" s="13"/>
    </row>
    <row r="267" spans="2:166" x14ac:dyDescent="0.25"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B267" s="13"/>
      <c r="DC267" s="13"/>
      <c r="DD267" s="13"/>
      <c r="DE267" s="13"/>
      <c r="DF267" s="13"/>
      <c r="DG267" s="13"/>
      <c r="DH267" s="13"/>
      <c r="DI267" s="13"/>
      <c r="DJ267" s="13"/>
      <c r="DK267" s="13"/>
      <c r="DL267" s="13"/>
      <c r="DM267" s="13"/>
      <c r="DN267" s="13"/>
      <c r="DO267" s="13"/>
      <c r="DP267" s="13"/>
      <c r="DQ267" s="13"/>
      <c r="DR267" s="13"/>
      <c r="DS267" s="13"/>
      <c r="DT267" s="13"/>
      <c r="DU267" s="13"/>
      <c r="DV267" s="13"/>
      <c r="DW267" s="13"/>
      <c r="DX267" s="13"/>
      <c r="DY267" s="13"/>
      <c r="DZ267" s="13"/>
      <c r="EA267" s="13"/>
      <c r="EB267" s="13"/>
      <c r="EC267" s="13"/>
      <c r="ED267" s="13"/>
      <c r="EE267" s="13"/>
      <c r="EF267" s="13"/>
      <c r="EG267" s="13"/>
      <c r="EH267" s="13"/>
      <c r="EI267" s="13"/>
      <c r="EJ267" s="13"/>
      <c r="EK267" s="13"/>
      <c r="EL267" s="13"/>
      <c r="EM267" s="13"/>
      <c r="EN267" s="13"/>
      <c r="EO267" s="13"/>
      <c r="EP267" s="13"/>
      <c r="EQ267" s="13"/>
      <c r="ER267" s="13"/>
      <c r="ES267" s="13"/>
      <c r="ET267" s="13"/>
      <c r="EU267" s="13"/>
      <c r="EV267" s="13"/>
      <c r="EW267" s="13"/>
      <c r="EX267" s="13"/>
      <c r="EY267" s="13"/>
      <c r="EZ267" s="13"/>
      <c r="FA267" s="13"/>
      <c r="FB267" s="13"/>
      <c r="FC267" s="13"/>
      <c r="FD267" s="13"/>
      <c r="FE267" s="13"/>
      <c r="FF267" s="13"/>
      <c r="FG267" s="13"/>
      <c r="FH267" s="13"/>
      <c r="FI267" s="13"/>
      <c r="FJ267" s="13"/>
    </row>
    <row r="268" spans="2:166" x14ac:dyDescent="0.25"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C268" s="13"/>
      <c r="DD268" s="13"/>
      <c r="DE268" s="13"/>
      <c r="DF268" s="13"/>
      <c r="DG268" s="13"/>
      <c r="DH268" s="13"/>
      <c r="DI268" s="13"/>
      <c r="DJ268" s="13"/>
      <c r="DK268" s="13"/>
      <c r="DL268" s="13"/>
      <c r="DM268" s="13"/>
      <c r="DN268" s="13"/>
      <c r="DO268" s="13"/>
      <c r="DP268" s="13"/>
      <c r="DQ268" s="13"/>
      <c r="DR268" s="13"/>
      <c r="DS268" s="13"/>
      <c r="DT268" s="13"/>
      <c r="DU268" s="13"/>
      <c r="DV268" s="13"/>
      <c r="DW268" s="13"/>
      <c r="DX268" s="13"/>
      <c r="DY268" s="13"/>
      <c r="DZ268" s="13"/>
      <c r="EA268" s="13"/>
      <c r="EB268" s="13"/>
      <c r="EC268" s="13"/>
      <c r="ED268" s="13"/>
      <c r="EE268" s="13"/>
      <c r="EF268" s="13"/>
      <c r="EG268" s="13"/>
      <c r="EH268" s="13"/>
      <c r="EI268" s="13"/>
      <c r="EJ268" s="13"/>
      <c r="EK268" s="13"/>
      <c r="EL268" s="13"/>
      <c r="EM268" s="13"/>
      <c r="EN268" s="13"/>
      <c r="EO268" s="13"/>
      <c r="EP268" s="13"/>
      <c r="EQ268" s="13"/>
      <c r="ER268" s="13"/>
      <c r="ES268" s="13"/>
      <c r="ET268" s="13"/>
      <c r="EU268" s="13"/>
      <c r="EV268" s="13"/>
      <c r="EW268" s="13"/>
      <c r="EX268" s="13"/>
      <c r="EY268" s="13"/>
      <c r="EZ268" s="13"/>
      <c r="FA268" s="13"/>
      <c r="FB268" s="13"/>
      <c r="FC268" s="13"/>
      <c r="FD268" s="13"/>
      <c r="FE268" s="13"/>
      <c r="FF268" s="13"/>
      <c r="FG268" s="13"/>
      <c r="FH268" s="13"/>
      <c r="FI268" s="13"/>
      <c r="FJ268" s="13"/>
    </row>
    <row r="269" spans="2:166" x14ac:dyDescent="0.25"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  <c r="DC269" s="13"/>
      <c r="DD269" s="13"/>
      <c r="DE269" s="13"/>
      <c r="DF269" s="13"/>
      <c r="DG269" s="13"/>
      <c r="DH269" s="13"/>
      <c r="DI269" s="13"/>
      <c r="DJ269" s="13"/>
      <c r="DK269" s="13"/>
      <c r="DL269" s="13"/>
      <c r="DM269" s="13"/>
      <c r="DN269" s="13"/>
      <c r="DO269" s="13"/>
      <c r="DP269" s="13"/>
      <c r="DQ269" s="13"/>
      <c r="DR269" s="13"/>
      <c r="DS269" s="13"/>
      <c r="DT269" s="13"/>
      <c r="DU269" s="13"/>
      <c r="DV269" s="13"/>
      <c r="DW269" s="13"/>
      <c r="DX269" s="13"/>
      <c r="DY269" s="13"/>
      <c r="DZ269" s="13"/>
      <c r="EA269" s="13"/>
      <c r="EB269" s="13"/>
      <c r="EC269" s="13"/>
      <c r="ED269" s="13"/>
      <c r="EE269" s="13"/>
      <c r="EF269" s="13"/>
      <c r="EG269" s="13"/>
      <c r="EH269" s="13"/>
      <c r="EI269" s="13"/>
      <c r="EJ269" s="13"/>
      <c r="EK269" s="13"/>
      <c r="EL269" s="13"/>
      <c r="EM269" s="13"/>
      <c r="EN269" s="13"/>
      <c r="EO269" s="13"/>
      <c r="EP269" s="13"/>
      <c r="EQ269" s="13"/>
      <c r="ER269" s="13"/>
      <c r="ES269" s="13"/>
      <c r="ET269" s="13"/>
      <c r="EU269" s="13"/>
      <c r="EV269" s="13"/>
      <c r="EW269" s="13"/>
      <c r="EX269" s="13"/>
      <c r="EY269" s="13"/>
      <c r="EZ269" s="13"/>
      <c r="FA269" s="13"/>
      <c r="FB269" s="13"/>
      <c r="FC269" s="13"/>
      <c r="FD269" s="13"/>
      <c r="FE269" s="13"/>
      <c r="FF269" s="13"/>
      <c r="FG269" s="13"/>
      <c r="FH269" s="13"/>
      <c r="FI269" s="13"/>
      <c r="FJ269" s="13"/>
    </row>
    <row r="270" spans="2:166" x14ac:dyDescent="0.25"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B270" s="13"/>
      <c r="DC270" s="13"/>
      <c r="DD270" s="13"/>
      <c r="DE270" s="13"/>
      <c r="DF270" s="13"/>
      <c r="DG270" s="13"/>
      <c r="DH270" s="13"/>
      <c r="DI270" s="13"/>
      <c r="DJ270" s="13"/>
      <c r="DK270" s="13"/>
      <c r="DL270" s="13"/>
      <c r="DM270" s="13"/>
      <c r="DN270" s="13"/>
      <c r="DO270" s="13"/>
      <c r="DP270" s="13"/>
      <c r="DQ270" s="13"/>
      <c r="DR270" s="13"/>
      <c r="DS270" s="13"/>
      <c r="DT270" s="13"/>
      <c r="DU270" s="13"/>
      <c r="DV270" s="13"/>
      <c r="DW270" s="13"/>
      <c r="DX270" s="13"/>
      <c r="DY270" s="13"/>
      <c r="DZ270" s="13"/>
      <c r="EA270" s="13"/>
      <c r="EB270" s="13"/>
      <c r="EC270" s="13"/>
      <c r="ED270" s="13"/>
      <c r="EE270" s="13"/>
      <c r="EF270" s="13"/>
      <c r="EG270" s="13"/>
      <c r="EH270" s="13"/>
      <c r="EI270" s="13"/>
      <c r="EJ270" s="13"/>
      <c r="EK270" s="13"/>
      <c r="EL270" s="13"/>
      <c r="EM270" s="13"/>
      <c r="EN270" s="13"/>
      <c r="EO270" s="13"/>
      <c r="EP270" s="13"/>
      <c r="EQ270" s="13"/>
      <c r="ER270" s="13"/>
      <c r="ES270" s="13"/>
      <c r="ET270" s="13"/>
      <c r="EU270" s="13"/>
      <c r="EV270" s="13"/>
      <c r="EW270" s="13"/>
      <c r="EX270" s="13"/>
      <c r="EY270" s="13"/>
      <c r="EZ270" s="13"/>
      <c r="FA270" s="13"/>
      <c r="FB270" s="13"/>
      <c r="FC270" s="13"/>
      <c r="FD270" s="13"/>
      <c r="FE270" s="13"/>
      <c r="FF270" s="13"/>
      <c r="FG270" s="13"/>
      <c r="FH270" s="13"/>
      <c r="FI270" s="13"/>
      <c r="FJ270" s="13"/>
    </row>
    <row r="271" spans="2:166" x14ac:dyDescent="0.25"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B271" s="13"/>
      <c r="DC271" s="13"/>
      <c r="DD271" s="13"/>
      <c r="DE271" s="13"/>
      <c r="DF271" s="13"/>
      <c r="DG271" s="13"/>
      <c r="DH271" s="13"/>
      <c r="DI271" s="13"/>
      <c r="DJ271" s="13"/>
      <c r="DK271" s="13"/>
      <c r="DL271" s="13"/>
      <c r="DM271" s="13"/>
      <c r="DN271" s="13"/>
      <c r="DO271" s="13"/>
      <c r="DP271" s="13"/>
      <c r="DQ271" s="13"/>
      <c r="DR271" s="13"/>
      <c r="DS271" s="13"/>
      <c r="DT271" s="13"/>
      <c r="DU271" s="13"/>
      <c r="DV271" s="13"/>
      <c r="DW271" s="13"/>
      <c r="DX271" s="13"/>
      <c r="DY271" s="13"/>
      <c r="DZ271" s="13"/>
      <c r="EA271" s="13"/>
      <c r="EB271" s="13"/>
      <c r="EC271" s="13"/>
      <c r="ED271" s="13"/>
      <c r="EE271" s="13"/>
      <c r="EF271" s="13"/>
      <c r="EG271" s="13"/>
      <c r="EH271" s="13"/>
      <c r="EI271" s="13"/>
      <c r="EJ271" s="13"/>
      <c r="EK271" s="13"/>
      <c r="EL271" s="13"/>
      <c r="EM271" s="13"/>
      <c r="EN271" s="13"/>
      <c r="EO271" s="13"/>
      <c r="EP271" s="13"/>
      <c r="EQ271" s="13"/>
      <c r="ER271" s="13"/>
      <c r="ES271" s="13"/>
      <c r="ET271" s="13"/>
      <c r="EU271" s="13"/>
      <c r="EV271" s="13"/>
      <c r="EW271" s="13"/>
      <c r="EX271" s="13"/>
      <c r="EY271" s="13"/>
      <c r="EZ271" s="13"/>
      <c r="FA271" s="13"/>
      <c r="FB271" s="13"/>
      <c r="FC271" s="13"/>
      <c r="FD271" s="13"/>
      <c r="FE271" s="13"/>
      <c r="FF271" s="13"/>
      <c r="FG271" s="13"/>
      <c r="FH271" s="13"/>
      <c r="FI271" s="13"/>
      <c r="FJ271" s="13"/>
    </row>
    <row r="272" spans="2:166" x14ac:dyDescent="0.25"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B272" s="13"/>
      <c r="DC272" s="13"/>
      <c r="DD272" s="13"/>
      <c r="DE272" s="13"/>
      <c r="DF272" s="13"/>
      <c r="DG272" s="13"/>
      <c r="DH272" s="13"/>
      <c r="DI272" s="13"/>
      <c r="DJ272" s="13"/>
      <c r="DK272" s="13"/>
      <c r="DL272" s="13"/>
      <c r="DM272" s="13"/>
      <c r="DN272" s="13"/>
      <c r="DO272" s="13"/>
      <c r="DP272" s="13"/>
      <c r="DQ272" s="13"/>
      <c r="DR272" s="13"/>
      <c r="DS272" s="13"/>
      <c r="DT272" s="13"/>
      <c r="DU272" s="13"/>
      <c r="DV272" s="13"/>
      <c r="DW272" s="13"/>
      <c r="DX272" s="13"/>
      <c r="DY272" s="13"/>
      <c r="DZ272" s="13"/>
      <c r="EA272" s="13"/>
      <c r="EB272" s="13"/>
      <c r="EC272" s="13"/>
      <c r="ED272" s="13"/>
      <c r="EE272" s="13"/>
      <c r="EF272" s="13"/>
      <c r="EG272" s="13"/>
      <c r="EH272" s="13"/>
      <c r="EI272" s="13"/>
      <c r="EJ272" s="13"/>
      <c r="EK272" s="13"/>
      <c r="EL272" s="13"/>
      <c r="EM272" s="13"/>
      <c r="EN272" s="13"/>
      <c r="EO272" s="13"/>
      <c r="EP272" s="13"/>
      <c r="EQ272" s="13"/>
      <c r="ER272" s="13"/>
      <c r="ES272" s="13"/>
      <c r="ET272" s="13"/>
      <c r="EU272" s="13"/>
      <c r="EV272" s="13"/>
      <c r="EW272" s="13"/>
      <c r="EX272" s="13"/>
      <c r="EY272" s="13"/>
      <c r="EZ272" s="13"/>
      <c r="FA272" s="13"/>
      <c r="FB272" s="13"/>
      <c r="FC272" s="13"/>
      <c r="FD272" s="13"/>
      <c r="FE272" s="13"/>
      <c r="FF272" s="13"/>
      <c r="FG272" s="13"/>
      <c r="FH272" s="13"/>
      <c r="FI272" s="13"/>
      <c r="FJ272" s="13"/>
    </row>
    <row r="273" spans="2:166" x14ac:dyDescent="0.25"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B273" s="13"/>
      <c r="DC273" s="13"/>
      <c r="DD273" s="13"/>
      <c r="DE273" s="13"/>
      <c r="DF273" s="13"/>
      <c r="DG273" s="13"/>
      <c r="DH273" s="13"/>
      <c r="DI273" s="13"/>
      <c r="DJ273" s="13"/>
      <c r="DK273" s="13"/>
      <c r="DL273" s="13"/>
      <c r="DM273" s="13"/>
      <c r="DN273" s="13"/>
      <c r="DO273" s="13"/>
      <c r="DP273" s="13"/>
      <c r="DQ273" s="13"/>
      <c r="DR273" s="13"/>
      <c r="DS273" s="13"/>
      <c r="DT273" s="13"/>
      <c r="DU273" s="13"/>
      <c r="DV273" s="13"/>
      <c r="DW273" s="13"/>
      <c r="DX273" s="13"/>
      <c r="DY273" s="13"/>
      <c r="DZ273" s="13"/>
      <c r="EA273" s="13"/>
      <c r="EB273" s="13"/>
      <c r="EC273" s="13"/>
      <c r="ED273" s="13"/>
      <c r="EE273" s="13"/>
      <c r="EF273" s="13"/>
      <c r="EG273" s="13"/>
      <c r="EH273" s="13"/>
      <c r="EI273" s="13"/>
      <c r="EJ273" s="13"/>
      <c r="EK273" s="13"/>
      <c r="EL273" s="13"/>
      <c r="EM273" s="13"/>
      <c r="EN273" s="13"/>
      <c r="EO273" s="13"/>
      <c r="EP273" s="13"/>
      <c r="EQ273" s="13"/>
      <c r="ER273" s="13"/>
      <c r="ES273" s="13"/>
      <c r="ET273" s="13"/>
      <c r="EU273" s="13"/>
      <c r="EV273" s="13"/>
      <c r="EW273" s="13"/>
      <c r="EX273" s="13"/>
      <c r="EY273" s="13"/>
      <c r="EZ273" s="13"/>
      <c r="FA273" s="13"/>
      <c r="FB273" s="13"/>
      <c r="FC273" s="13"/>
      <c r="FD273" s="13"/>
      <c r="FE273" s="13"/>
      <c r="FF273" s="13"/>
      <c r="FG273" s="13"/>
      <c r="FH273" s="13"/>
      <c r="FI273" s="13"/>
      <c r="FJ273" s="13"/>
    </row>
    <row r="274" spans="2:166" x14ac:dyDescent="0.25"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B274" s="13"/>
      <c r="DC274" s="13"/>
      <c r="DD274" s="13"/>
      <c r="DE274" s="13"/>
      <c r="DF274" s="13"/>
      <c r="DG274" s="13"/>
      <c r="DH274" s="13"/>
      <c r="DI274" s="13"/>
      <c r="DJ274" s="13"/>
      <c r="DK274" s="13"/>
      <c r="DL274" s="13"/>
      <c r="DM274" s="13"/>
      <c r="DN274" s="13"/>
      <c r="DO274" s="13"/>
      <c r="DP274" s="13"/>
      <c r="DQ274" s="13"/>
      <c r="DR274" s="13"/>
      <c r="DS274" s="13"/>
      <c r="DT274" s="13"/>
      <c r="DU274" s="13"/>
      <c r="DV274" s="13"/>
      <c r="DW274" s="13"/>
      <c r="DX274" s="13"/>
      <c r="DY274" s="13"/>
      <c r="DZ274" s="13"/>
      <c r="EA274" s="13"/>
      <c r="EB274" s="13"/>
      <c r="EC274" s="13"/>
      <c r="ED274" s="13"/>
      <c r="EE274" s="13"/>
      <c r="EF274" s="13"/>
      <c r="EG274" s="13"/>
      <c r="EH274" s="13"/>
      <c r="EI274" s="13"/>
      <c r="EJ274" s="13"/>
      <c r="EK274" s="13"/>
      <c r="EL274" s="13"/>
      <c r="EM274" s="13"/>
      <c r="EN274" s="13"/>
      <c r="EO274" s="13"/>
      <c r="EP274" s="13"/>
      <c r="EQ274" s="13"/>
      <c r="ER274" s="13"/>
      <c r="ES274" s="13"/>
      <c r="ET274" s="13"/>
      <c r="EU274" s="13"/>
      <c r="EV274" s="13"/>
      <c r="EW274" s="13"/>
      <c r="EX274" s="13"/>
      <c r="EY274" s="13"/>
      <c r="EZ274" s="13"/>
      <c r="FA274" s="13"/>
      <c r="FB274" s="13"/>
      <c r="FC274" s="13"/>
      <c r="FD274" s="13"/>
      <c r="FE274" s="13"/>
      <c r="FF274" s="13"/>
      <c r="FG274" s="13"/>
      <c r="FH274" s="13"/>
      <c r="FI274" s="13"/>
      <c r="FJ274" s="13"/>
    </row>
    <row r="275" spans="2:166" x14ac:dyDescent="0.25"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B275" s="13"/>
      <c r="DC275" s="13"/>
      <c r="DD275" s="13"/>
      <c r="DE275" s="13"/>
      <c r="DF275" s="13"/>
      <c r="DG275" s="13"/>
      <c r="DH275" s="13"/>
      <c r="DI275" s="13"/>
      <c r="DJ275" s="13"/>
      <c r="DK275" s="13"/>
      <c r="DL275" s="13"/>
      <c r="DM275" s="13"/>
      <c r="DN275" s="13"/>
      <c r="DO275" s="13"/>
      <c r="DP275" s="13"/>
      <c r="DQ275" s="13"/>
      <c r="DR275" s="13"/>
      <c r="DS275" s="13"/>
      <c r="DT275" s="13"/>
      <c r="DU275" s="13"/>
      <c r="DV275" s="13"/>
      <c r="DW275" s="13"/>
      <c r="DX275" s="13"/>
      <c r="DY275" s="13"/>
      <c r="DZ275" s="13"/>
      <c r="EA275" s="13"/>
      <c r="EB275" s="13"/>
      <c r="EC275" s="13"/>
      <c r="ED275" s="13"/>
      <c r="EE275" s="13"/>
      <c r="EF275" s="13"/>
      <c r="EG275" s="13"/>
      <c r="EH275" s="13"/>
      <c r="EI275" s="13"/>
      <c r="EJ275" s="13"/>
      <c r="EK275" s="13"/>
      <c r="EL275" s="13"/>
      <c r="EM275" s="13"/>
      <c r="EN275" s="13"/>
      <c r="EO275" s="13"/>
      <c r="EP275" s="13"/>
      <c r="EQ275" s="13"/>
      <c r="ER275" s="13"/>
      <c r="ES275" s="13"/>
      <c r="ET275" s="13"/>
      <c r="EU275" s="13"/>
      <c r="EV275" s="13"/>
      <c r="EW275" s="13"/>
      <c r="EX275" s="13"/>
      <c r="EY275" s="13"/>
      <c r="EZ275" s="13"/>
      <c r="FA275" s="13"/>
      <c r="FB275" s="13"/>
      <c r="FC275" s="13"/>
      <c r="FD275" s="13"/>
      <c r="FE275" s="13"/>
      <c r="FF275" s="13"/>
      <c r="FG275" s="13"/>
      <c r="FH275" s="13"/>
      <c r="FI275" s="13"/>
      <c r="FJ275" s="13"/>
    </row>
    <row r="276" spans="2:166" x14ac:dyDescent="0.25"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B276" s="13"/>
      <c r="DC276" s="13"/>
      <c r="DD276" s="13"/>
      <c r="DE276" s="13"/>
      <c r="DF276" s="13"/>
      <c r="DG276" s="13"/>
      <c r="DH276" s="13"/>
      <c r="DI276" s="13"/>
      <c r="DJ276" s="13"/>
      <c r="DK276" s="13"/>
      <c r="DL276" s="13"/>
      <c r="DM276" s="13"/>
      <c r="DN276" s="13"/>
      <c r="DO276" s="13"/>
      <c r="DP276" s="13"/>
      <c r="DQ276" s="13"/>
      <c r="DR276" s="13"/>
      <c r="DS276" s="13"/>
      <c r="DT276" s="13"/>
      <c r="DU276" s="13"/>
      <c r="DV276" s="13"/>
      <c r="DW276" s="13"/>
      <c r="DX276" s="13"/>
      <c r="DY276" s="13"/>
      <c r="DZ276" s="13"/>
      <c r="EA276" s="13"/>
      <c r="EB276" s="13"/>
      <c r="EC276" s="13"/>
      <c r="ED276" s="13"/>
      <c r="EE276" s="13"/>
      <c r="EF276" s="13"/>
      <c r="EG276" s="13"/>
      <c r="EH276" s="13"/>
      <c r="EI276" s="13"/>
      <c r="EJ276" s="13"/>
      <c r="EK276" s="13"/>
      <c r="EL276" s="13"/>
      <c r="EM276" s="13"/>
      <c r="EN276" s="13"/>
      <c r="EO276" s="13"/>
      <c r="EP276" s="13"/>
      <c r="EQ276" s="13"/>
      <c r="ER276" s="13"/>
      <c r="ES276" s="13"/>
      <c r="ET276" s="13"/>
      <c r="EU276" s="13"/>
      <c r="EV276" s="13"/>
      <c r="EW276" s="13"/>
      <c r="EX276" s="13"/>
      <c r="EY276" s="13"/>
      <c r="EZ276" s="13"/>
      <c r="FA276" s="13"/>
      <c r="FB276" s="13"/>
      <c r="FC276" s="13"/>
      <c r="FD276" s="13"/>
      <c r="FE276" s="13"/>
      <c r="FF276" s="13"/>
      <c r="FG276" s="13"/>
      <c r="FH276" s="13"/>
      <c r="FI276" s="13"/>
      <c r="FJ276" s="13"/>
    </row>
    <row r="277" spans="2:166" x14ac:dyDescent="0.25"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B277" s="13"/>
      <c r="DC277" s="13"/>
      <c r="DD277" s="13"/>
      <c r="DE277" s="13"/>
      <c r="DF277" s="13"/>
      <c r="DG277" s="13"/>
      <c r="DH277" s="13"/>
      <c r="DI277" s="13"/>
      <c r="DJ277" s="13"/>
      <c r="DK277" s="13"/>
      <c r="DL277" s="13"/>
      <c r="DM277" s="13"/>
      <c r="DN277" s="13"/>
      <c r="DO277" s="13"/>
      <c r="DP277" s="13"/>
      <c r="DQ277" s="13"/>
      <c r="DR277" s="13"/>
      <c r="DS277" s="13"/>
      <c r="DT277" s="13"/>
      <c r="DU277" s="13"/>
      <c r="DV277" s="13"/>
      <c r="DW277" s="13"/>
      <c r="DX277" s="13"/>
      <c r="DY277" s="13"/>
      <c r="DZ277" s="13"/>
      <c r="EA277" s="13"/>
      <c r="EB277" s="13"/>
      <c r="EC277" s="13"/>
      <c r="ED277" s="13"/>
      <c r="EE277" s="13"/>
      <c r="EF277" s="13"/>
      <c r="EG277" s="13"/>
      <c r="EH277" s="13"/>
      <c r="EI277" s="13"/>
      <c r="EJ277" s="13"/>
      <c r="EK277" s="13"/>
      <c r="EL277" s="13"/>
      <c r="EM277" s="13"/>
      <c r="EN277" s="13"/>
      <c r="EO277" s="13"/>
      <c r="EP277" s="13"/>
      <c r="EQ277" s="13"/>
      <c r="ER277" s="13"/>
      <c r="ES277" s="13"/>
      <c r="ET277" s="13"/>
      <c r="EU277" s="13"/>
      <c r="EV277" s="13"/>
      <c r="EW277" s="13"/>
      <c r="EX277" s="13"/>
      <c r="EY277" s="13"/>
      <c r="EZ277" s="13"/>
      <c r="FA277" s="13"/>
      <c r="FB277" s="13"/>
      <c r="FC277" s="13"/>
      <c r="FD277" s="13"/>
      <c r="FE277" s="13"/>
      <c r="FF277" s="13"/>
      <c r="FG277" s="13"/>
      <c r="FH277" s="13"/>
      <c r="FI277" s="13"/>
      <c r="FJ277" s="13"/>
    </row>
    <row r="278" spans="2:166" x14ac:dyDescent="0.25"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  <c r="DC278" s="13"/>
      <c r="DD278" s="13"/>
      <c r="DE278" s="13"/>
      <c r="DF278" s="13"/>
      <c r="DG278" s="13"/>
      <c r="DH278" s="13"/>
      <c r="DI278" s="13"/>
      <c r="DJ278" s="13"/>
      <c r="DK278" s="13"/>
      <c r="DL278" s="13"/>
      <c r="DM278" s="13"/>
      <c r="DN278" s="13"/>
      <c r="DO278" s="13"/>
      <c r="DP278" s="13"/>
      <c r="DQ278" s="13"/>
      <c r="DR278" s="13"/>
      <c r="DS278" s="13"/>
      <c r="DT278" s="13"/>
      <c r="DU278" s="13"/>
      <c r="DV278" s="13"/>
      <c r="DW278" s="13"/>
      <c r="DX278" s="13"/>
      <c r="DY278" s="13"/>
      <c r="DZ278" s="13"/>
      <c r="EA278" s="13"/>
      <c r="EB278" s="13"/>
      <c r="EC278" s="13"/>
      <c r="ED278" s="13"/>
      <c r="EE278" s="13"/>
      <c r="EF278" s="13"/>
      <c r="EG278" s="13"/>
      <c r="EH278" s="13"/>
      <c r="EI278" s="13"/>
      <c r="EJ278" s="13"/>
      <c r="EK278" s="13"/>
      <c r="EL278" s="13"/>
      <c r="EM278" s="13"/>
      <c r="EN278" s="13"/>
      <c r="EO278" s="13"/>
      <c r="EP278" s="13"/>
      <c r="EQ278" s="13"/>
      <c r="ER278" s="13"/>
      <c r="ES278" s="13"/>
      <c r="ET278" s="13"/>
      <c r="EU278" s="13"/>
      <c r="EV278" s="13"/>
      <c r="EW278" s="13"/>
      <c r="EX278" s="13"/>
      <c r="EY278" s="13"/>
      <c r="EZ278" s="13"/>
      <c r="FA278" s="13"/>
      <c r="FB278" s="13"/>
      <c r="FC278" s="13"/>
      <c r="FD278" s="13"/>
      <c r="FE278" s="13"/>
      <c r="FF278" s="13"/>
      <c r="FG278" s="13"/>
      <c r="FH278" s="13"/>
      <c r="FI278" s="13"/>
      <c r="FJ278" s="13"/>
    </row>
    <row r="279" spans="2:166" x14ac:dyDescent="0.25"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13"/>
      <c r="DC279" s="13"/>
      <c r="DD279" s="13"/>
      <c r="DE279" s="13"/>
      <c r="DF279" s="13"/>
      <c r="DG279" s="13"/>
      <c r="DH279" s="13"/>
      <c r="DI279" s="13"/>
      <c r="DJ279" s="13"/>
      <c r="DK279" s="13"/>
      <c r="DL279" s="13"/>
      <c r="DM279" s="13"/>
      <c r="DN279" s="13"/>
      <c r="DO279" s="13"/>
      <c r="DP279" s="13"/>
      <c r="DQ279" s="13"/>
      <c r="DR279" s="13"/>
      <c r="DS279" s="13"/>
      <c r="DT279" s="13"/>
      <c r="DU279" s="13"/>
      <c r="DV279" s="13"/>
      <c r="DW279" s="13"/>
      <c r="DX279" s="13"/>
      <c r="DY279" s="13"/>
      <c r="DZ279" s="13"/>
      <c r="EA279" s="13"/>
      <c r="EB279" s="13"/>
      <c r="EC279" s="13"/>
      <c r="ED279" s="13"/>
      <c r="EE279" s="13"/>
      <c r="EF279" s="13"/>
      <c r="EG279" s="13"/>
      <c r="EH279" s="13"/>
      <c r="EI279" s="13"/>
      <c r="EJ279" s="13"/>
      <c r="EK279" s="13"/>
      <c r="EL279" s="13"/>
      <c r="EM279" s="13"/>
      <c r="EN279" s="13"/>
      <c r="EO279" s="13"/>
      <c r="EP279" s="13"/>
      <c r="EQ279" s="13"/>
      <c r="ER279" s="13"/>
      <c r="ES279" s="13"/>
      <c r="ET279" s="13"/>
      <c r="EU279" s="13"/>
      <c r="EV279" s="13"/>
      <c r="EW279" s="13"/>
      <c r="EX279" s="13"/>
      <c r="EY279" s="13"/>
      <c r="EZ279" s="13"/>
      <c r="FA279" s="13"/>
      <c r="FB279" s="13"/>
      <c r="FC279" s="13"/>
      <c r="FD279" s="13"/>
      <c r="FE279" s="13"/>
      <c r="FF279" s="13"/>
      <c r="FG279" s="13"/>
      <c r="FH279" s="13"/>
      <c r="FI279" s="13"/>
      <c r="FJ279" s="13"/>
    </row>
    <row r="280" spans="2:166" x14ac:dyDescent="0.25"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  <c r="DC280" s="13"/>
      <c r="DD280" s="13"/>
      <c r="DE280" s="13"/>
      <c r="DF280" s="13"/>
      <c r="DG280" s="13"/>
      <c r="DH280" s="13"/>
      <c r="DI280" s="13"/>
      <c r="DJ280" s="13"/>
      <c r="DK280" s="13"/>
      <c r="DL280" s="13"/>
      <c r="DM280" s="13"/>
      <c r="DN280" s="13"/>
      <c r="DO280" s="13"/>
      <c r="DP280" s="13"/>
      <c r="DQ280" s="13"/>
      <c r="DR280" s="13"/>
      <c r="DS280" s="13"/>
      <c r="DT280" s="13"/>
      <c r="DU280" s="13"/>
      <c r="DV280" s="13"/>
      <c r="DW280" s="13"/>
      <c r="DX280" s="13"/>
      <c r="DY280" s="13"/>
      <c r="DZ280" s="13"/>
      <c r="EA280" s="13"/>
      <c r="EB280" s="13"/>
      <c r="EC280" s="13"/>
      <c r="ED280" s="13"/>
      <c r="EE280" s="13"/>
      <c r="EF280" s="13"/>
      <c r="EG280" s="13"/>
      <c r="EH280" s="13"/>
      <c r="EI280" s="13"/>
      <c r="EJ280" s="13"/>
      <c r="EK280" s="13"/>
      <c r="EL280" s="13"/>
      <c r="EM280" s="13"/>
      <c r="EN280" s="13"/>
      <c r="EO280" s="13"/>
      <c r="EP280" s="13"/>
      <c r="EQ280" s="13"/>
      <c r="ER280" s="13"/>
      <c r="ES280" s="13"/>
      <c r="ET280" s="13"/>
      <c r="EU280" s="13"/>
      <c r="EV280" s="13"/>
      <c r="EW280" s="13"/>
      <c r="EX280" s="13"/>
      <c r="EY280" s="13"/>
      <c r="EZ280" s="13"/>
      <c r="FA280" s="13"/>
      <c r="FB280" s="13"/>
      <c r="FC280" s="13"/>
      <c r="FD280" s="13"/>
      <c r="FE280" s="13"/>
      <c r="FF280" s="13"/>
      <c r="FG280" s="13"/>
      <c r="FH280" s="13"/>
      <c r="FI280" s="13"/>
      <c r="FJ280" s="13"/>
    </row>
    <row r="281" spans="2:166" x14ac:dyDescent="0.25"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13"/>
      <c r="DC281" s="13"/>
      <c r="DD281" s="13"/>
      <c r="DE281" s="13"/>
      <c r="DF281" s="13"/>
      <c r="DG281" s="13"/>
      <c r="DH281" s="13"/>
      <c r="DI281" s="13"/>
      <c r="DJ281" s="13"/>
      <c r="DK281" s="13"/>
      <c r="DL281" s="13"/>
      <c r="DM281" s="13"/>
      <c r="DN281" s="13"/>
      <c r="DO281" s="13"/>
      <c r="DP281" s="13"/>
      <c r="DQ281" s="13"/>
      <c r="DR281" s="13"/>
      <c r="DS281" s="13"/>
      <c r="DT281" s="13"/>
      <c r="DU281" s="13"/>
      <c r="DV281" s="13"/>
      <c r="DW281" s="13"/>
      <c r="DX281" s="13"/>
      <c r="DY281" s="13"/>
      <c r="DZ281" s="13"/>
      <c r="EA281" s="13"/>
      <c r="EB281" s="13"/>
      <c r="EC281" s="13"/>
      <c r="ED281" s="13"/>
      <c r="EE281" s="13"/>
      <c r="EF281" s="13"/>
      <c r="EG281" s="13"/>
      <c r="EH281" s="13"/>
      <c r="EI281" s="13"/>
      <c r="EJ281" s="13"/>
      <c r="EK281" s="13"/>
      <c r="EL281" s="13"/>
      <c r="EM281" s="13"/>
      <c r="EN281" s="13"/>
      <c r="EO281" s="13"/>
      <c r="EP281" s="13"/>
      <c r="EQ281" s="13"/>
      <c r="ER281" s="13"/>
      <c r="ES281" s="13"/>
      <c r="ET281" s="13"/>
      <c r="EU281" s="13"/>
      <c r="EV281" s="13"/>
      <c r="EW281" s="13"/>
      <c r="EX281" s="13"/>
      <c r="EY281" s="13"/>
      <c r="EZ281" s="13"/>
      <c r="FA281" s="13"/>
      <c r="FB281" s="13"/>
      <c r="FC281" s="13"/>
      <c r="FD281" s="13"/>
      <c r="FE281" s="13"/>
      <c r="FF281" s="13"/>
      <c r="FG281" s="13"/>
      <c r="FH281" s="13"/>
      <c r="FI281" s="13"/>
      <c r="FJ281" s="13"/>
    </row>
    <row r="282" spans="2:166" x14ac:dyDescent="0.25"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  <c r="DC282" s="13"/>
      <c r="DD282" s="13"/>
      <c r="DE282" s="13"/>
      <c r="DF282" s="13"/>
      <c r="DG282" s="13"/>
      <c r="DH282" s="13"/>
      <c r="DI282" s="13"/>
      <c r="DJ282" s="13"/>
      <c r="DK282" s="13"/>
      <c r="DL282" s="13"/>
      <c r="DM282" s="13"/>
      <c r="DN282" s="13"/>
      <c r="DO282" s="13"/>
      <c r="DP282" s="13"/>
      <c r="DQ282" s="13"/>
      <c r="DR282" s="13"/>
      <c r="DS282" s="13"/>
      <c r="DT282" s="13"/>
      <c r="DU282" s="13"/>
      <c r="DV282" s="13"/>
      <c r="DW282" s="13"/>
      <c r="DX282" s="13"/>
      <c r="DY282" s="13"/>
      <c r="DZ282" s="13"/>
      <c r="EA282" s="13"/>
      <c r="EB282" s="13"/>
      <c r="EC282" s="13"/>
      <c r="ED282" s="13"/>
      <c r="EE282" s="13"/>
      <c r="EF282" s="13"/>
      <c r="EG282" s="13"/>
      <c r="EH282" s="13"/>
      <c r="EI282" s="13"/>
      <c r="EJ282" s="13"/>
      <c r="EK282" s="13"/>
      <c r="EL282" s="13"/>
      <c r="EM282" s="13"/>
      <c r="EN282" s="13"/>
      <c r="EO282" s="13"/>
      <c r="EP282" s="13"/>
      <c r="EQ282" s="13"/>
      <c r="ER282" s="13"/>
      <c r="ES282" s="13"/>
      <c r="ET282" s="13"/>
      <c r="EU282" s="13"/>
      <c r="EV282" s="13"/>
      <c r="EW282" s="13"/>
      <c r="EX282" s="13"/>
      <c r="EY282" s="13"/>
      <c r="EZ282" s="13"/>
      <c r="FA282" s="13"/>
      <c r="FB282" s="13"/>
      <c r="FC282" s="13"/>
      <c r="FD282" s="13"/>
      <c r="FE282" s="13"/>
      <c r="FF282" s="13"/>
      <c r="FG282" s="13"/>
      <c r="FH282" s="13"/>
      <c r="FI282" s="13"/>
      <c r="FJ282" s="13"/>
    </row>
    <row r="283" spans="2:166" x14ac:dyDescent="0.25"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13"/>
      <c r="DC283" s="13"/>
      <c r="DD283" s="13"/>
      <c r="DE283" s="13"/>
      <c r="DF283" s="13"/>
      <c r="DG283" s="13"/>
      <c r="DH283" s="13"/>
      <c r="DI283" s="13"/>
      <c r="DJ283" s="13"/>
      <c r="DK283" s="13"/>
      <c r="DL283" s="13"/>
      <c r="DM283" s="13"/>
      <c r="DN283" s="13"/>
      <c r="DO283" s="13"/>
      <c r="DP283" s="13"/>
      <c r="DQ283" s="13"/>
      <c r="DR283" s="13"/>
      <c r="DS283" s="13"/>
      <c r="DT283" s="13"/>
      <c r="DU283" s="13"/>
      <c r="DV283" s="13"/>
      <c r="DW283" s="13"/>
      <c r="DX283" s="13"/>
      <c r="DY283" s="13"/>
      <c r="DZ283" s="13"/>
      <c r="EA283" s="13"/>
      <c r="EB283" s="13"/>
      <c r="EC283" s="13"/>
      <c r="ED283" s="13"/>
      <c r="EE283" s="13"/>
      <c r="EF283" s="13"/>
      <c r="EG283" s="13"/>
      <c r="EH283" s="13"/>
      <c r="EI283" s="13"/>
      <c r="EJ283" s="13"/>
      <c r="EK283" s="13"/>
      <c r="EL283" s="13"/>
      <c r="EM283" s="13"/>
      <c r="EN283" s="13"/>
      <c r="EO283" s="13"/>
      <c r="EP283" s="13"/>
      <c r="EQ283" s="13"/>
      <c r="ER283" s="13"/>
      <c r="ES283" s="13"/>
      <c r="ET283" s="13"/>
      <c r="EU283" s="13"/>
      <c r="EV283" s="13"/>
      <c r="EW283" s="13"/>
      <c r="EX283" s="13"/>
      <c r="EY283" s="13"/>
      <c r="EZ283" s="13"/>
      <c r="FA283" s="13"/>
      <c r="FB283" s="13"/>
      <c r="FC283" s="13"/>
      <c r="FD283" s="13"/>
      <c r="FE283" s="13"/>
      <c r="FF283" s="13"/>
      <c r="FG283" s="13"/>
      <c r="FH283" s="13"/>
      <c r="FI283" s="13"/>
      <c r="FJ283" s="13"/>
    </row>
    <row r="284" spans="2:166" x14ac:dyDescent="0.25"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C284" s="13"/>
      <c r="DD284" s="13"/>
      <c r="DE284" s="13"/>
      <c r="DF284" s="13"/>
      <c r="DG284" s="13"/>
      <c r="DH284" s="13"/>
      <c r="DI284" s="13"/>
      <c r="DJ284" s="13"/>
      <c r="DK284" s="13"/>
      <c r="DL284" s="13"/>
      <c r="DM284" s="13"/>
      <c r="DN284" s="13"/>
      <c r="DO284" s="13"/>
      <c r="DP284" s="13"/>
      <c r="DQ284" s="13"/>
      <c r="DR284" s="13"/>
      <c r="DS284" s="13"/>
      <c r="DT284" s="13"/>
      <c r="DU284" s="13"/>
      <c r="DV284" s="13"/>
      <c r="DW284" s="13"/>
      <c r="DX284" s="13"/>
      <c r="DY284" s="13"/>
      <c r="DZ284" s="13"/>
      <c r="EA284" s="13"/>
      <c r="EB284" s="13"/>
      <c r="EC284" s="13"/>
      <c r="ED284" s="13"/>
      <c r="EE284" s="13"/>
      <c r="EF284" s="13"/>
      <c r="EG284" s="13"/>
      <c r="EH284" s="13"/>
      <c r="EI284" s="13"/>
      <c r="EJ284" s="13"/>
      <c r="EK284" s="13"/>
      <c r="EL284" s="13"/>
      <c r="EM284" s="13"/>
      <c r="EN284" s="13"/>
      <c r="EO284" s="13"/>
      <c r="EP284" s="13"/>
      <c r="EQ284" s="13"/>
      <c r="ER284" s="13"/>
      <c r="ES284" s="13"/>
      <c r="ET284" s="13"/>
      <c r="EU284" s="13"/>
      <c r="EV284" s="13"/>
      <c r="EW284" s="13"/>
      <c r="EX284" s="13"/>
      <c r="EY284" s="13"/>
      <c r="EZ284" s="13"/>
      <c r="FA284" s="13"/>
      <c r="FB284" s="13"/>
      <c r="FC284" s="13"/>
      <c r="FD284" s="13"/>
      <c r="FE284" s="13"/>
      <c r="FF284" s="13"/>
      <c r="FG284" s="13"/>
      <c r="FH284" s="13"/>
      <c r="FI284" s="13"/>
      <c r="FJ284" s="13"/>
    </row>
    <row r="285" spans="2:166" x14ac:dyDescent="0.25"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B285" s="13"/>
      <c r="DC285" s="13"/>
      <c r="DD285" s="13"/>
      <c r="DE285" s="13"/>
      <c r="DF285" s="13"/>
      <c r="DG285" s="13"/>
      <c r="DH285" s="13"/>
      <c r="DI285" s="13"/>
      <c r="DJ285" s="13"/>
      <c r="DK285" s="13"/>
      <c r="DL285" s="13"/>
      <c r="DM285" s="13"/>
      <c r="DN285" s="13"/>
      <c r="DO285" s="13"/>
      <c r="DP285" s="13"/>
      <c r="DQ285" s="13"/>
      <c r="DR285" s="13"/>
      <c r="DS285" s="13"/>
      <c r="DT285" s="13"/>
      <c r="DU285" s="13"/>
      <c r="DV285" s="13"/>
      <c r="DW285" s="13"/>
      <c r="DX285" s="13"/>
      <c r="DY285" s="13"/>
      <c r="DZ285" s="13"/>
      <c r="EA285" s="13"/>
      <c r="EB285" s="13"/>
      <c r="EC285" s="13"/>
      <c r="ED285" s="13"/>
      <c r="EE285" s="13"/>
      <c r="EF285" s="13"/>
      <c r="EG285" s="13"/>
      <c r="EH285" s="13"/>
      <c r="EI285" s="13"/>
      <c r="EJ285" s="13"/>
      <c r="EK285" s="13"/>
      <c r="EL285" s="13"/>
      <c r="EM285" s="13"/>
      <c r="EN285" s="13"/>
      <c r="EO285" s="13"/>
      <c r="EP285" s="13"/>
      <c r="EQ285" s="13"/>
      <c r="ER285" s="13"/>
      <c r="ES285" s="13"/>
      <c r="ET285" s="13"/>
      <c r="EU285" s="13"/>
      <c r="EV285" s="13"/>
      <c r="EW285" s="13"/>
      <c r="EX285" s="13"/>
      <c r="EY285" s="13"/>
      <c r="EZ285" s="13"/>
      <c r="FA285" s="13"/>
      <c r="FB285" s="13"/>
      <c r="FC285" s="13"/>
      <c r="FD285" s="13"/>
      <c r="FE285" s="13"/>
      <c r="FF285" s="13"/>
      <c r="FG285" s="13"/>
      <c r="FH285" s="13"/>
      <c r="FI285" s="13"/>
      <c r="FJ285" s="13"/>
    </row>
    <row r="286" spans="2:166" x14ac:dyDescent="0.25"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B286" s="13"/>
      <c r="DC286" s="13"/>
      <c r="DD286" s="13"/>
      <c r="DE286" s="13"/>
      <c r="DF286" s="13"/>
      <c r="DG286" s="13"/>
      <c r="DH286" s="13"/>
      <c r="DI286" s="13"/>
      <c r="DJ286" s="13"/>
      <c r="DK286" s="13"/>
      <c r="DL286" s="13"/>
      <c r="DM286" s="13"/>
      <c r="DN286" s="13"/>
      <c r="DO286" s="13"/>
      <c r="DP286" s="13"/>
      <c r="DQ286" s="13"/>
      <c r="DR286" s="13"/>
      <c r="DS286" s="13"/>
      <c r="DT286" s="13"/>
      <c r="DU286" s="13"/>
      <c r="DV286" s="13"/>
      <c r="DW286" s="13"/>
      <c r="DX286" s="13"/>
      <c r="DY286" s="13"/>
      <c r="DZ286" s="13"/>
      <c r="EA286" s="13"/>
      <c r="EB286" s="13"/>
      <c r="EC286" s="13"/>
      <c r="ED286" s="13"/>
      <c r="EE286" s="13"/>
      <c r="EF286" s="13"/>
      <c r="EG286" s="13"/>
      <c r="EH286" s="13"/>
      <c r="EI286" s="13"/>
      <c r="EJ286" s="13"/>
      <c r="EK286" s="13"/>
      <c r="EL286" s="13"/>
      <c r="EM286" s="13"/>
      <c r="EN286" s="13"/>
      <c r="EO286" s="13"/>
      <c r="EP286" s="13"/>
      <c r="EQ286" s="13"/>
      <c r="ER286" s="13"/>
      <c r="ES286" s="13"/>
      <c r="ET286" s="13"/>
      <c r="EU286" s="13"/>
      <c r="EV286" s="13"/>
      <c r="EW286" s="13"/>
      <c r="EX286" s="13"/>
      <c r="EY286" s="13"/>
      <c r="EZ286" s="13"/>
      <c r="FA286" s="13"/>
      <c r="FB286" s="13"/>
      <c r="FC286" s="13"/>
      <c r="FD286" s="13"/>
      <c r="FE286" s="13"/>
      <c r="FF286" s="13"/>
      <c r="FG286" s="13"/>
      <c r="FH286" s="13"/>
      <c r="FI286" s="13"/>
      <c r="FJ286" s="13"/>
    </row>
    <row r="287" spans="2:166" x14ac:dyDescent="0.25"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B287" s="13"/>
      <c r="DC287" s="13"/>
      <c r="DD287" s="13"/>
      <c r="DE287" s="13"/>
      <c r="DF287" s="13"/>
      <c r="DG287" s="13"/>
      <c r="DH287" s="13"/>
      <c r="DI287" s="13"/>
      <c r="DJ287" s="13"/>
      <c r="DK287" s="13"/>
      <c r="DL287" s="13"/>
      <c r="DM287" s="13"/>
      <c r="DN287" s="13"/>
      <c r="DO287" s="13"/>
      <c r="DP287" s="13"/>
      <c r="DQ287" s="13"/>
      <c r="DR287" s="13"/>
      <c r="DS287" s="13"/>
      <c r="DT287" s="13"/>
      <c r="DU287" s="13"/>
      <c r="DV287" s="13"/>
      <c r="DW287" s="13"/>
      <c r="DX287" s="13"/>
      <c r="DY287" s="13"/>
      <c r="DZ287" s="13"/>
      <c r="EA287" s="13"/>
      <c r="EB287" s="13"/>
      <c r="EC287" s="13"/>
      <c r="ED287" s="13"/>
      <c r="EE287" s="13"/>
      <c r="EF287" s="13"/>
      <c r="EG287" s="13"/>
      <c r="EH287" s="13"/>
      <c r="EI287" s="13"/>
      <c r="EJ287" s="13"/>
      <c r="EK287" s="13"/>
      <c r="EL287" s="13"/>
      <c r="EM287" s="13"/>
      <c r="EN287" s="13"/>
      <c r="EO287" s="13"/>
      <c r="EP287" s="13"/>
      <c r="EQ287" s="13"/>
      <c r="ER287" s="13"/>
      <c r="ES287" s="13"/>
      <c r="ET287" s="13"/>
      <c r="EU287" s="13"/>
      <c r="EV287" s="13"/>
      <c r="EW287" s="13"/>
      <c r="EX287" s="13"/>
      <c r="EY287" s="13"/>
      <c r="EZ287" s="13"/>
      <c r="FA287" s="13"/>
      <c r="FB287" s="13"/>
      <c r="FC287" s="13"/>
      <c r="FD287" s="13"/>
      <c r="FE287" s="13"/>
      <c r="FF287" s="13"/>
      <c r="FG287" s="13"/>
      <c r="FH287" s="13"/>
      <c r="FI287" s="13"/>
      <c r="FJ287" s="13"/>
    </row>
    <row r="288" spans="2:166" x14ac:dyDescent="0.25"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  <c r="DC288" s="13"/>
      <c r="DD288" s="13"/>
      <c r="DE288" s="13"/>
      <c r="DF288" s="13"/>
      <c r="DG288" s="13"/>
      <c r="DH288" s="13"/>
      <c r="DI288" s="13"/>
      <c r="DJ288" s="13"/>
      <c r="DK288" s="13"/>
      <c r="DL288" s="13"/>
      <c r="DM288" s="13"/>
      <c r="DN288" s="13"/>
      <c r="DO288" s="13"/>
      <c r="DP288" s="13"/>
      <c r="DQ288" s="13"/>
      <c r="DR288" s="13"/>
      <c r="DS288" s="13"/>
      <c r="DT288" s="13"/>
      <c r="DU288" s="13"/>
      <c r="DV288" s="13"/>
      <c r="DW288" s="13"/>
      <c r="DX288" s="13"/>
      <c r="DY288" s="13"/>
      <c r="DZ288" s="13"/>
      <c r="EA288" s="13"/>
      <c r="EB288" s="13"/>
      <c r="EC288" s="13"/>
      <c r="ED288" s="13"/>
      <c r="EE288" s="13"/>
      <c r="EF288" s="13"/>
      <c r="EG288" s="13"/>
      <c r="EH288" s="13"/>
      <c r="EI288" s="13"/>
      <c r="EJ288" s="13"/>
      <c r="EK288" s="13"/>
      <c r="EL288" s="13"/>
      <c r="EM288" s="13"/>
      <c r="EN288" s="13"/>
      <c r="EO288" s="13"/>
      <c r="EP288" s="13"/>
      <c r="EQ288" s="13"/>
      <c r="ER288" s="13"/>
      <c r="ES288" s="13"/>
      <c r="ET288" s="13"/>
      <c r="EU288" s="13"/>
      <c r="EV288" s="13"/>
      <c r="EW288" s="13"/>
      <c r="EX288" s="13"/>
      <c r="EY288" s="13"/>
      <c r="EZ288" s="13"/>
      <c r="FA288" s="13"/>
      <c r="FB288" s="13"/>
      <c r="FC288" s="13"/>
      <c r="FD288" s="13"/>
      <c r="FE288" s="13"/>
      <c r="FF288" s="13"/>
      <c r="FG288" s="13"/>
      <c r="FH288" s="13"/>
      <c r="FI288" s="13"/>
      <c r="FJ288" s="13"/>
    </row>
    <row r="289" spans="2:166" x14ac:dyDescent="0.25"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B289" s="13"/>
      <c r="DC289" s="13"/>
      <c r="DD289" s="13"/>
      <c r="DE289" s="13"/>
      <c r="DF289" s="13"/>
      <c r="DG289" s="13"/>
      <c r="DH289" s="13"/>
      <c r="DI289" s="13"/>
      <c r="DJ289" s="13"/>
      <c r="DK289" s="13"/>
      <c r="DL289" s="13"/>
      <c r="DM289" s="13"/>
      <c r="DN289" s="13"/>
      <c r="DO289" s="13"/>
      <c r="DP289" s="13"/>
      <c r="DQ289" s="13"/>
      <c r="DR289" s="13"/>
      <c r="DS289" s="13"/>
      <c r="DT289" s="13"/>
      <c r="DU289" s="13"/>
      <c r="DV289" s="13"/>
      <c r="DW289" s="13"/>
      <c r="DX289" s="13"/>
      <c r="DY289" s="13"/>
      <c r="DZ289" s="13"/>
      <c r="EA289" s="13"/>
      <c r="EB289" s="13"/>
      <c r="EC289" s="13"/>
      <c r="ED289" s="13"/>
      <c r="EE289" s="13"/>
      <c r="EF289" s="13"/>
      <c r="EG289" s="13"/>
      <c r="EH289" s="13"/>
      <c r="EI289" s="13"/>
      <c r="EJ289" s="13"/>
      <c r="EK289" s="13"/>
      <c r="EL289" s="13"/>
      <c r="EM289" s="13"/>
      <c r="EN289" s="13"/>
      <c r="EO289" s="13"/>
      <c r="EP289" s="13"/>
      <c r="EQ289" s="13"/>
      <c r="ER289" s="13"/>
      <c r="ES289" s="13"/>
      <c r="ET289" s="13"/>
      <c r="EU289" s="13"/>
      <c r="EV289" s="13"/>
      <c r="EW289" s="13"/>
      <c r="EX289" s="13"/>
      <c r="EY289" s="13"/>
      <c r="EZ289" s="13"/>
      <c r="FA289" s="13"/>
      <c r="FB289" s="13"/>
      <c r="FC289" s="13"/>
      <c r="FD289" s="13"/>
      <c r="FE289" s="13"/>
      <c r="FF289" s="13"/>
      <c r="FG289" s="13"/>
      <c r="FH289" s="13"/>
      <c r="FI289" s="13"/>
      <c r="FJ289" s="13"/>
    </row>
    <row r="290" spans="2:166" x14ac:dyDescent="0.25"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B290" s="13"/>
      <c r="DC290" s="13"/>
      <c r="DD290" s="13"/>
      <c r="DE290" s="13"/>
      <c r="DF290" s="13"/>
      <c r="DG290" s="13"/>
      <c r="DH290" s="13"/>
      <c r="DI290" s="13"/>
      <c r="DJ290" s="13"/>
      <c r="DK290" s="13"/>
      <c r="DL290" s="13"/>
      <c r="DM290" s="13"/>
      <c r="DN290" s="13"/>
      <c r="DO290" s="13"/>
      <c r="DP290" s="13"/>
      <c r="DQ290" s="13"/>
      <c r="DR290" s="13"/>
      <c r="DS290" s="13"/>
      <c r="DT290" s="13"/>
      <c r="DU290" s="13"/>
      <c r="DV290" s="13"/>
      <c r="DW290" s="13"/>
      <c r="DX290" s="13"/>
      <c r="DY290" s="13"/>
      <c r="DZ290" s="13"/>
      <c r="EA290" s="13"/>
      <c r="EB290" s="13"/>
      <c r="EC290" s="13"/>
      <c r="ED290" s="13"/>
      <c r="EE290" s="13"/>
      <c r="EF290" s="13"/>
      <c r="EG290" s="13"/>
      <c r="EH290" s="13"/>
      <c r="EI290" s="13"/>
      <c r="EJ290" s="13"/>
      <c r="EK290" s="13"/>
      <c r="EL290" s="13"/>
      <c r="EM290" s="13"/>
      <c r="EN290" s="13"/>
      <c r="EO290" s="13"/>
      <c r="EP290" s="13"/>
      <c r="EQ290" s="13"/>
      <c r="ER290" s="13"/>
      <c r="ES290" s="13"/>
      <c r="ET290" s="13"/>
      <c r="EU290" s="13"/>
      <c r="EV290" s="13"/>
      <c r="EW290" s="13"/>
      <c r="EX290" s="13"/>
      <c r="EY290" s="13"/>
      <c r="EZ290" s="13"/>
      <c r="FA290" s="13"/>
      <c r="FB290" s="13"/>
      <c r="FC290" s="13"/>
      <c r="FD290" s="13"/>
      <c r="FE290" s="13"/>
      <c r="FF290" s="13"/>
      <c r="FG290" s="13"/>
      <c r="FH290" s="13"/>
      <c r="FI290" s="13"/>
      <c r="FJ290" s="13"/>
    </row>
    <row r="291" spans="2:166" x14ac:dyDescent="0.25"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B291" s="13"/>
      <c r="DC291" s="13"/>
      <c r="DD291" s="13"/>
      <c r="DE291" s="13"/>
      <c r="DF291" s="13"/>
      <c r="DG291" s="13"/>
      <c r="DH291" s="13"/>
      <c r="DI291" s="13"/>
      <c r="DJ291" s="13"/>
      <c r="DK291" s="13"/>
      <c r="DL291" s="13"/>
      <c r="DM291" s="13"/>
      <c r="DN291" s="13"/>
      <c r="DO291" s="13"/>
      <c r="DP291" s="13"/>
      <c r="DQ291" s="13"/>
      <c r="DR291" s="13"/>
      <c r="DS291" s="13"/>
      <c r="DT291" s="13"/>
      <c r="DU291" s="13"/>
      <c r="DV291" s="13"/>
      <c r="DW291" s="13"/>
      <c r="DX291" s="13"/>
      <c r="DY291" s="13"/>
      <c r="DZ291" s="13"/>
      <c r="EA291" s="13"/>
      <c r="EB291" s="13"/>
      <c r="EC291" s="13"/>
      <c r="ED291" s="13"/>
      <c r="EE291" s="13"/>
      <c r="EF291" s="13"/>
      <c r="EG291" s="13"/>
      <c r="EH291" s="13"/>
      <c r="EI291" s="13"/>
      <c r="EJ291" s="13"/>
      <c r="EK291" s="13"/>
      <c r="EL291" s="13"/>
      <c r="EM291" s="13"/>
      <c r="EN291" s="13"/>
      <c r="EO291" s="13"/>
      <c r="EP291" s="13"/>
      <c r="EQ291" s="13"/>
      <c r="ER291" s="13"/>
      <c r="ES291" s="13"/>
      <c r="ET291" s="13"/>
      <c r="EU291" s="13"/>
      <c r="EV291" s="13"/>
      <c r="EW291" s="13"/>
      <c r="EX291" s="13"/>
      <c r="EY291" s="13"/>
      <c r="EZ291" s="13"/>
      <c r="FA291" s="13"/>
      <c r="FB291" s="13"/>
      <c r="FC291" s="13"/>
      <c r="FD291" s="13"/>
      <c r="FE291" s="13"/>
      <c r="FF291" s="13"/>
      <c r="FG291" s="13"/>
      <c r="FH291" s="13"/>
      <c r="FI291" s="13"/>
      <c r="FJ291" s="13"/>
    </row>
    <row r="292" spans="2:166" x14ac:dyDescent="0.25"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B292" s="13"/>
      <c r="DC292" s="13"/>
      <c r="DD292" s="13"/>
      <c r="DE292" s="13"/>
      <c r="DF292" s="13"/>
      <c r="DG292" s="13"/>
      <c r="DH292" s="13"/>
      <c r="DI292" s="13"/>
      <c r="DJ292" s="13"/>
      <c r="DK292" s="13"/>
      <c r="DL292" s="13"/>
      <c r="DM292" s="13"/>
      <c r="DN292" s="13"/>
      <c r="DO292" s="13"/>
      <c r="DP292" s="13"/>
      <c r="DQ292" s="13"/>
      <c r="DR292" s="13"/>
      <c r="DS292" s="13"/>
      <c r="DT292" s="13"/>
      <c r="DU292" s="13"/>
      <c r="DV292" s="13"/>
      <c r="DW292" s="13"/>
      <c r="DX292" s="13"/>
      <c r="DY292" s="13"/>
      <c r="DZ292" s="13"/>
      <c r="EA292" s="13"/>
      <c r="EB292" s="13"/>
      <c r="EC292" s="13"/>
      <c r="ED292" s="13"/>
      <c r="EE292" s="13"/>
      <c r="EF292" s="13"/>
      <c r="EG292" s="13"/>
      <c r="EH292" s="13"/>
      <c r="EI292" s="13"/>
      <c r="EJ292" s="13"/>
      <c r="EK292" s="13"/>
      <c r="EL292" s="13"/>
      <c r="EM292" s="13"/>
      <c r="EN292" s="13"/>
      <c r="EO292" s="13"/>
      <c r="EP292" s="13"/>
      <c r="EQ292" s="13"/>
      <c r="ER292" s="13"/>
      <c r="ES292" s="13"/>
      <c r="ET292" s="13"/>
      <c r="EU292" s="13"/>
      <c r="EV292" s="13"/>
      <c r="EW292" s="13"/>
      <c r="EX292" s="13"/>
      <c r="EY292" s="13"/>
      <c r="EZ292" s="13"/>
      <c r="FA292" s="13"/>
      <c r="FB292" s="13"/>
      <c r="FC292" s="13"/>
      <c r="FD292" s="13"/>
      <c r="FE292" s="13"/>
      <c r="FF292" s="13"/>
      <c r="FG292" s="13"/>
      <c r="FH292" s="13"/>
      <c r="FI292" s="13"/>
      <c r="FJ292" s="13"/>
    </row>
    <row r="293" spans="2:166" x14ac:dyDescent="0.25"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B293" s="13"/>
      <c r="DC293" s="13"/>
      <c r="DD293" s="13"/>
      <c r="DE293" s="13"/>
      <c r="DF293" s="13"/>
      <c r="DG293" s="13"/>
      <c r="DH293" s="13"/>
      <c r="DI293" s="13"/>
      <c r="DJ293" s="13"/>
      <c r="DK293" s="13"/>
      <c r="DL293" s="13"/>
      <c r="DM293" s="13"/>
      <c r="DN293" s="13"/>
      <c r="DO293" s="13"/>
      <c r="DP293" s="13"/>
      <c r="DQ293" s="13"/>
      <c r="DR293" s="13"/>
      <c r="DS293" s="13"/>
      <c r="DT293" s="13"/>
      <c r="DU293" s="13"/>
      <c r="DV293" s="13"/>
      <c r="DW293" s="13"/>
      <c r="DX293" s="13"/>
      <c r="DY293" s="13"/>
      <c r="DZ293" s="13"/>
      <c r="EA293" s="13"/>
      <c r="EB293" s="13"/>
      <c r="EC293" s="13"/>
      <c r="ED293" s="13"/>
      <c r="EE293" s="13"/>
      <c r="EF293" s="13"/>
      <c r="EG293" s="13"/>
      <c r="EH293" s="13"/>
      <c r="EI293" s="13"/>
      <c r="EJ293" s="13"/>
      <c r="EK293" s="13"/>
      <c r="EL293" s="13"/>
      <c r="EM293" s="13"/>
      <c r="EN293" s="13"/>
      <c r="EO293" s="13"/>
      <c r="EP293" s="13"/>
      <c r="EQ293" s="13"/>
      <c r="ER293" s="13"/>
      <c r="ES293" s="13"/>
      <c r="ET293" s="13"/>
      <c r="EU293" s="13"/>
      <c r="EV293" s="13"/>
      <c r="EW293" s="13"/>
      <c r="EX293" s="13"/>
      <c r="EY293" s="13"/>
      <c r="EZ293" s="13"/>
      <c r="FA293" s="13"/>
      <c r="FB293" s="13"/>
      <c r="FC293" s="13"/>
      <c r="FD293" s="13"/>
      <c r="FE293" s="13"/>
      <c r="FF293" s="13"/>
      <c r="FG293" s="13"/>
      <c r="FH293" s="13"/>
      <c r="FI293" s="13"/>
      <c r="FJ293" s="13"/>
    </row>
    <row r="294" spans="2:166" x14ac:dyDescent="0.25"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B294" s="13"/>
      <c r="DC294" s="13"/>
      <c r="DD294" s="13"/>
      <c r="DE294" s="13"/>
      <c r="DF294" s="13"/>
      <c r="DG294" s="13"/>
      <c r="DH294" s="13"/>
      <c r="DI294" s="13"/>
      <c r="DJ294" s="13"/>
      <c r="DK294" s="13"/>
      <c r="DL294" s="13"/>
      <c r="DM294" s="13"/>
      <c r="DN294" s="13"/>
      <c r="DO294" s="13"/>
      <c r="DP294" s="13"/>
      <c r="DQ294" s="13"/>
      <c r="DR294" s="13"/>
      <c r="DS294" s="13"/>
      <c r="DT294" s="13"/>
      <c r="DU294" s="13"/>
      <c r="DV294" s="13"/>
      <c r="DW294" s="13"/>
      <c r="DX294" s="13"/>
      <c r="DY294" s="13"/>
      <c r="DZ294" s="13"/>
      <c r="EA294" s="13"/>
      <c r="EB294" s="13"/>
      <c r="EC294" s="13"/>
      <c r="ED294" s="13"/>
      <c r="EE294" s="13"/>
      <c r="EF294" s="13"/>
      <c r="EG294" s="13"/>
      <c r="EH294" s="13"/>
      <c r="EI294" s="13"/>
      <c r="EJ294" s="13"/>
      <c r="EK294" s="13"/>
      <c r="EL294" s="13"/>
      <c r="EM294" s="13"/>
      <c r="EN294" s="13"/>
      <c r="EO294" s="13"/>
      <c r="EP294" s="13"/>
      <c r="EQ294" s="13"/>
      <c r="ER294" s="13"/>
      <c r="ES294" s="13"/>
      <c r="ET294" s="13"/>
      <c r="EU294" s="13"/>
      <c r="EV294" s="13"/>
      <c r="EW294" s="13"/>
      <c r="EX294" s="13"/>
      <c r="EY294" s="13"/>
      <c r="EZ294" s="13"/>
      <c r="FA294" s="13"/>
      <c r="FB294" s="13"/>
      <c r="FC294" s="13"/>
      <c r="FD294" s="13"/>
      <c r="FE294" s="13"/>
      <c r="FF294" s="13"/>
      <c r="FG294" s="13"/>
      <c r="FH294" s="13"/>
      <c r="FI294" s="13"/>
      <c r="FJ294" s="13"/>
    </row>
    <row r="295" spans="2:166" x14ac:dyDescent="0.25"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B295" s="13"/>
      <c r="DC295" s="13"/>
      <c r="DD295" s="13"/>
      <c r="DE295" s="13"/>
      <c r="DF295" s="13"/>
      <c r="DG295" s="13"/>
      <c r="DH295" s="13"/>
      <c r="DI295" s="13"/>
      <c r="DJ295" s="13"/>
      <c r="DK295" s="13"/>
      <c r="DL295" s="13"/>
      <c r="DM295" s="13"/>
      <c r="DN295" s="13"/>
      <c r="DO295" s="13"/>
      <c r="DP295" s="13"/>
      <c r="DQ295" s="13"/>
      <c r="DR295" s="13"/>
      <c r="DS295" s="13"/>
      <c r="DT295" s="13"/>
      <c r="DU295" s="13"/>
      <c r="DV295" s="13"/>
      <c r="DW295" s="13"/>
      <c r="DX295" s="13"/>
      <c r="DY295" s="13"/>
      <c r="DZ295" s="13"/>
      <c r="EA295" s="13"/>
      <c r="EB295" s="13"/>
      <c r="EC295" s="13"/>
      <c r="ED295" s="13"/>
      <c r="EE295" s="13"/>
      <c r="EF295" s="13"/>
      <c r="EG295" s="13"/>
      <c r="EH295" s="13"/>
      <c r="EI295" s="13"/>
      <c r="EJ295" s="13"/>
      <c r="EK295" s="13"/>
      <c r="EL295" s="13"/>
      <c r="EM295" s="13"/>
      <c r="EN295" s="13"/>
      <c r="EO295" s="13"/>
      <c r="EP295" s="13"/>
      <c r="EQ295" s="13"/>
      <c r="ER295" s="13"/>
      <c r="ES295" s="13"/>
      <c r="ET295" s="13"/>
      <c r="EU295" s="13"/>
      <c r="EV295" s="13"/>
      <c r="EW295" s="13"/>
      <c r="EX295" s="13"/>
      <c r="EY295" s="13"/>
      <c r="EZ295" s="13"/>
      <c r="FA295" s="13"/>
      <c r="FB295" s="13"/>
      <c r="FC295" s="13"/>
      <c r="FD295" s="13"/>
      <c r="FE295" s="13"/>
      <c r="FF295" s="13"/>
      <c r="FG295" s="13"/>
      <c r="FH295" s="13"/>
      <c r="FI295" s="13"/>
      <c r="FJ295" s="13"/>
    </row>
    <row r="296" spans="2:166" x14ac:dyDescent="0.25"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13"/>
      <c r="DC296" s="13"/>
      <c r="DD296" s="13"/>
      <c r="DE296" s="13"/>
      <c r="DF296" s="13"/>
      <c r="DG296" s="13"/>
      <c r="DH296" s="13"/>
      <c r="DI296" s="13"/>
      <c r="DJ296" s="13"/>
      <c r="DK296" s="13"/>
      <c r="DL296" s="13"/>
      <c r="DM296" s="13"/>
      <c r="DN296" s="13"/>
      <c r="DO296" s="13"/>
      <c r="DP296" s="13"/>
      <c r="DQ296" s="13"/>
      <c r="DR296" s="13"/>
      <c r="DS296" s="13"/>
      <c r="DT296" s="13"/>
      <c r="DU296" s="13"/>
      <c r="DV296" s="13"/>
      <c r="DW296" s="13"/>
      <c r="DX296" s="13"/>
      <c r="DY296" s="13"/>
      <c r="DZ296" s="13"/>
      <c r="EA296" s="13"/>
      <c r="EB296" s="13"/>
      <c r="EC296" s="13"/>
      <c r="ED296" s="13"/>
      <c r="EE296" s="13"/>
      <c r="EF296" s="13"/>
      <c r="EG296" s="13"/>
      <c r="EH296" s="13"/>
      <c r="EI296" s="13"/>
      <c r="EJ296" s="13"/>
      <c r="EK296" s="13"/>
      <c r="EL296" s="13"/>
      <c r="EM296" s="13"/>
      <c r="EN296" s="13"/>
      <c r="EO296" s="13"/>
      <c r="EP296" s="13"/>
      <c r="EQ296" s="13"/>
      <c r="ER296" s="13"/>
      <c r="ES296" s="13"/>
      <c r="ET296" s="13"/>
      <c r="EU296" s="13"/>
      <c r="EV296" s="13"/>
      <c r="EW296" s="13"/>
      <c r="EX296" s="13"/>
      <c r="EY296" s="13"/>
      <c r="EZ296" s="13"/>
      <c r="FA296" s="13"/>
      <c r="FB296" s="13"/>
      <c r="FC296" s="13"/>
      <c r="FD296" s="13"/>
      <c r="FE296" s="13"/>
      <c r="FF296" s="13"/>
      <c r="FG296" s="13"/>
      <c r="FH296" s="13"/>
      <c r="FI296" s="13"/>
      <c r="FJ296" s="13"/>
    </row>
    <row r="297" spans="2:166" x14ac:dyDescent="0.25"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B297" s="13"/>
      <c r="DC297" s="13"/>
      <c r="DD297" s="13"/>
      <c r="DE297" s="13"/>
      <c r="DF297" s="13"/>
      <c r="DG297" s="13"/>
      <c r="DH297" s="13"/>
      <c r="DI297" s="13"/>
      <c r="DJ297" s="13"/>
      <c r="DK297" s="13"/>
      <c r="DL297" s="13"/>
      <c r="DM297" s="13"/>
      <c r="DN297" s="13"/>
      <c r="DO297" s="13"/>
      <c r="DP297" s="13"/>
      <c r="DQ297" s="13"/>
      <c r="DR297" s="13"/>
      <c r="DS297" s="13"/>
      <c r="DT297" s="13"/>
      <c r="DU297" s="13"/>
      <c r="DV297" s="13"/>
      <c r="DW297" s="13"/>
      <c r="DX297" s="13"/>
      <c r="DY297" s="13"/>
      <c r="DZ297" s="13"/>
      <c r="EA297" s="13"/>
      <c r="EB297" s="13"/>
      <c r="EC297" s="13"/>
      <c r="ED297" s="13"/>
      <c r="EE297" s="13"/>
      <c r="EF297" s="13"/>
      <c r="EG297" s="13"/>
      <c r="EH297" s="13"/>
      <c r="EI297" s="13"/>
      <c r="EJ297" s="13"/>
      <c r="EK297" s="13"/>
      <c r="EL297" s="13"/>
      <c r="EM297" s="13"/>
      <c r="EN297" s="13"/>
      <c r="EO297" s="13"/>
      <c r="EP297" s="13"/>
      <c r="EQ297" s="13"/>
      <c r="ER297" s="13"/>
      <c r="ES297" s="13"/>
      <c r="ET297" s="13"/>
      <c r="EU297" s="13"/>
      <c r="EV297" s="13"/>
      <c r="EW297" s="13"/>
      <c r="EX297" s="13"/>
      <c r="EY297" s="13"/>
      <c r="EZ297" s="13"/>
      <c r="FA297" s="13"/>
      <c r="FB297" s="13"/>
      <c r="FC297" s="13"/>
      <c r="FD297" s="13"/>
      <c r="FE297" s="13"/>
      <c r="FF297" s="13"/>
      <c r="FG297" s="13"/>
      <c r="FH297" s="13"/>
      <c r="FI297" s="13"/>
      <c r="FJ297" s="13"/>
    </row>
    <row r="298" spans="2:166" x14ac:dyDescent="0.25"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B298" s="13"/>
      <c r="DC298" s="13"/>
      <c r="DD298" s="13"/>
      <c r="DE298" s="13"/>
      <c r="DF298" s="13"/>
      <c r="DG298" s="13"/>
      <c r="DH298" s="13"/>
      <c r="DI298" s="13"/>
      <c r="DJ298" s="13"/>
      <c r="DK298" s="13"/>
      <c r="DL298" s="13"/>
      <c r="DM298" s="13"/>
      <c r="DN298" s="13"/>
      <c r="DO298" s="13"/>
      <c r="DP298" s="13"/>
      <c r="DQ298" s="13"/>
      <c r="DR298" s="13"/>
      <c r="DS298" s="13"/>
      <c r="DT298" s="13"/>
      <c r="DU298" s="13"/>
      <c r="DV298" s="13"/>
      <c r="DW298" s="13"/>
      <c r="DX298" s="13"/>
      <c r="DY298" s="13"/>
      <c r="DZ298" s="13"/>
      <c r="EA298" s="13"/>
      <c r="EB298" s="13"/>
      <c r="EC298" s="13"/>
      <c r="ED298" s="13"/>
      <c r="EE298" s="13"/>
      <c r="EF298" s="13"/>
      <c r="EG298" s="13"/>
      <c r="EH298" s="13"/>
      <c r="EI298" s="13"/>
      <c r="EJ298" s="13"/>
      <c r="EK298" s="13"/>
      <c r="EL298" s="13"/>
      <c r="EM298" s="13"/>
      <c r="EN298" s="13"/>
      <c r="EO298" s="13"/>
      <c r="EP298" s="13"/>
      <c r="EQ298" s="13"/>
      <c r="ER298" s="13"/>
      <c r="ES298" s="13"/>
      <c r="ET298" s="13"/>
      <c r="EU298" s="13"/>
      <c r="EV298" s="13"/>
      <c r="EW298" s="13"/>
      <c r="EX298" s="13"/>
      <c r="EY298" s="13"/>
      <c r="EZ298" s="13"/>
      <c r="FA298" s="13"/>
      <c r="FB298" s="13"/>
      <c r="FC298" s="13"/>
      <c r="FD298" s="13"/>
      <c r="FE298" s="13"/>
      <c r="FF298" s="13"/>
      <c r="FG298" s="13"/>
      <c r="FH298" s="13"/>
      <c r="FI298" s="13"/>
      <c r="FJ298" s="13"/>
    </row>
    <row r="299" spans="2:166" x14ac:dyDescent="0.25"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B299" s="13"/>
      <c r="DC299" s="13"/>
      <c r="DD299" s="13"/>
      <c r="DE299" s="13"/>
      <c r="DF299" s="13"/>
      <c r="DG299" s="13"/>
      <c r="DH299" s="13"/>
      <c r="DI299" s="13"/>
      <c r="DJ299" s="13"/>
      <c r="DK299" s="13"/>
      <c r="DL299" s="13"/>
      <c r="DM299" s="13"/>
      <c r="DN299" s="13"/>
      <c r="DO299" s="13"/>
      <c r="DP299" s="13"/>
      <c r="DQ299" s="13"/>
      <c r="DR299" s="13"/>
      <c r="DS299" s="13"/>
      <c r="DT299" s="13"/>
      <c r="DU299" s="13"/>
      <c r="DV299" s="13"/>
      <c r="DW299" s="13"/>
      <c r="DX299" s="13"/>
      <c r="DY299" s="13"/>
      <c r="DZ299" s="13"/>
      <c r="EA299" s="13"/>
      <c r="EB299" s="13"/>
      <c r="EC299" s="13"/>
      <c r="ED299" s="13"/>
      <c r="EE299" s="13"/>
      <c r="EF299" s="13"/>
      <c r="EG299" s="13"/>
      <c r="EH299" s="13"/>
      <c r="EI299" s="13"/>
      <c r="EJ299" s="13"/>
      <c r="EK299" s="13"/>
      <c r="EL299" s="13"/>
      <c r="EM299" s="13"/>
      <c r="EN299" s="13"/>
      <c r="EO299" s="13"/>
      <c r="EP299" s="13"/>
      <c r="EQ299" s="13"/>
      <c r="ER299" s="13"/>
      <c r="ES299" s="13"/>
      <c r="ET299" s="13"/>
      <c r="EU299" s="13"/>
      <c r="EV299" s="13"/>
      <c r="EW299" s="13"/>
      <c r="EX299" s="13"/>
      <c r="EY299" s="13"/>
      <c r="EZ299" s="13"/>
      <c r="FA299" s="13"/>
      <c r="FB299" s="13"/>
      <c r="FC299" s="13"/>
      <c r="FD299" s="13"/>
      <c r="FE299" s="13"/>
      <c r="FF299" s="13"/>
      <c r="FG299" s="13"/>
      <c r="FH299" s="13"/>
      <c r="FI299" s="13"/>
      <c r="FJ299" s="13"/>
    </row>
    <row r="300" spans="2:166" x14ac:dyDescent="0.25"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B300" s="13"/>
      <c r="DC300" s="13"/>
      <c r="DD300" s="13"/>
      <c r="DE300" s="13"/>
      <c r="DF300" s="13"/>
      <c r="DG300" s="13"/>
      <c r="DH300" s="13"/>
      <c r="DI300" s="13"/>
      <c r="DJ300" s="13"/>
      <c r="DK300" s="13"/>
      <c r="DL300" s="13"/>
      <c r="DM300" s="13"/>
      <c r="DN300" s="13"/>
      <c r="DO300" s="13"/>
      <c r="DP300" s="13"/>
      <c r="DQ300" s="13"/>
      <c r="DR300" s="13"/>
      <c r="DS300" s="13"/>
      <c r="DT300" s="13"/>
      <c r="DU300" s="13"/>
      <c r="DV300" s="13"/>
      <c r="DW300" s="13"/>
      <c r="DX300" s="13"/>
      <c r="DY300" s="13"/>
      <c r="DZ300" s="13"/>
      <c r="EA300" s="13"/>
      <c r="EB300" s="13"/>
      <c r="EC300" s="13"/>
      <c r="ED300" s="13"/>
      <c r="EE300" s="13"/>
      <c r="EF300" s="13"/>
      <c r="EG300" s="13"/>
      <c r="EH300" s="13"/>
      <c r="EI300" s="13"/>
      <c r="EJ300" s="13"/>
      <c r="EK300" s="13"/>
      <c r="EL300" s="13"/>
      <c r="EM300" s="13"/>
      <c r="EN300" s="13"/>
      <c r="EO300" s="13"/>
      <c r="EP300" s="13"/>
      <c r="EQ300" s="13"/>
      <c r="ER300" s="13"/>
      <c r="ES300" s="13"/>
      <c r="ET300" s="13"/>
      <c r="EU300" s="13"/>
      <c r="EV300" s="13"/>
      <c r="EW300" s="13"/>
      <c r="EX300" s="13"/>
      <c r="EY300" s="13"/>
      <c r="EZ300" s="13"/>
      <c r="FA300" s="13"/>
      <c r="FB300" s="13"/>
      <c r="FC300" s="13"/>
      <c r="FD300" s="13"/>
      <c r="FE300" s="13"/>
      <c r="FF300" s="13"/>
      <c r="FG300" s="13"/>
      <c r="FH300" s="13"/>
      <c r="FI300" s="13"/>
      <c r="FJ300" s="13"/>
    </row>
    <row r="301" spans="2:166" x14ac:dyDescent="0.25"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B301" s="13"/>
      <c r="DC301" s="13"/>
      <c r="DD301" s="13"/>
      <c r="DE301" s="13"/>
      <c r="DF301" s="13"/>
      <c r="DG301" s="13"/>
      <c r="DH301" s="13"/>
      <c r="DI301" s="13"/>
      <c r="DJ301" s="13"/>
      <c r="DK301" s="13"/>
      <c r="DL301" s="13"/>
      <c r="DM301" s="13"/>
      <c r="DN301" s="13"/>
      <c r="DO301" s="13"/>
      <c r="DP301" s="13"/>
      <c r="DQ301" s="13"/>
      <c r="DR301" s="13"/>
      <c r="DS301" s="13"/>
      <c r="DT301" s="13"/>
      <c r="DU301" s="13"/>
      <c r="DV301" s="13"/>
      <c r="DW301" s="13"/>
      <c r="DX301" s="13"/>
      <c r="DY301" s="13"/>
      <c r="DZ301" s="13"/>
      <c r="EA301" s="13"/>
      <c r="EB301" s="13"/>
      <c r="EC301" s="13"/>
      <c r="ED301" s="13"/>
      <c r="EE301" s="13"/>
      <c r="EF301" s="13"/>
      <c r="EG301" s="13"/>
      <c r="EH301" s="13"/>
      <c r="EI301" s="13"/>
      <c r="EJ301" s="13"/>
      <c r="EK301" s="13"/>
      <c r="EL301" s="13"/>
      <c r="EM301" s="13"/>
      <c r="EN301" s="13"/>
      <c r="EO301" s="13"/>
      <c r="EP301" s="13"/>
      <c r="EQ301" s="13"/>
      <c r="ER301" s="13"/>
      <c r="ES301" s="13"/>
      <c r="ET301" s="13"/>
      <c r="EU301" s="13"/>
      <c r="EV301" s="13"/>
      <c r="EW301" s="13"/>
      <c r="EX301" s="13"/>
      <c r="EY301" s="13"/>
      <c r="EZ301" s="13"/>
      <c r="FA301" s="13"/>
      <c r="FB301" s="13"/>
      <c r="FC301" s="13"/>
      <c r="FD301" s="13"/>
      <c r="FE301" s="13"/>
      <c r="FF301" s="13"/>
      <c r="FG301" s="13"/>
      <c r="FH301" s="13"/>
      <c r="FI301" s="13"/>
      <c r="FJ301" s="13"/>
    </row>
    <row r="302" spans="2:166" x14ac:dyDescent="0.25"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  <c r="DC302" s="13"/>
      <c r="DD302" s="13"/>
      <c r="DE302" s="13"/>
      <c r="DF302" s="13"/>
      <c r="DG302" s="13"/>
      <c r="DH302" s="13"/>
      <c r="DI302" s="13"/>
      <c r="DJ302" s="13"/>
      <c r="DK302" s="13"/>
      <c r="DL302" s="13"/>
      <c r="DM302" s="13"/>
      <c r="DN302" s="13"/>
      <c r="DO302" s="13"/>
      <c r="DP302" s="13"/>
      <c r="DQ302" s="13"/>
      <c r="DR302" s="13"/>
      <c r="DS302" s="13"/>
      <c r="DT302" s="13"/>
      <c r="DU302" s="13"/>
      <c r="DV302" s="13"/>
      <c r="DW302" s="13"/>
      <c r="DX302" s="13"/>
      <c r="DY302" s="13"/>
      <c r="DZ302" s="13"/>
      <c r="EA302" s="13"/>
      <c r="EB302" s="13"/>
      <c r="EC302" s="13"/>
      <c r="ED302" s="13"/>
      <c r="EE302" s="13"/>
      <c r="EF302" s="13"/>
      <c r="EG302" s="13"/>
      <c r="EH302" s="13"/>
      <c r="EI302" s="13"/>
      <c r="EJ302" s="13"/>
      <c r="EK302" s="13"/>
      <c r="EL302" s="13"/>
      <c r="EM302" s="13"/>
      <c r="EN302" s="13"/>
      <c r="EO302" s="13"/>
      <c r="EP302" s="13"/>
      <c r="EQ302" s="13"/>
      <c r="ER302" s="13"/>
      <c r="ES302" s="13"/>
      <c r="ET302" s="13"/>
      <c r="EU302" s="13"/>
      <c r="EV302" s="13"/>
      <c r="EW302" s="13"/>
      <c r="EX302" s="13"/>
      <c r="EY302" s="13"/>
      <c r="EZ302" s="13"/>
      <c r="FA302" s="13"/>
      <c r="FB302" s="13"/>
      <c r="FC302" s="13"/>
      <c r="FD302" s="13"/>
      <c r="FE302" s="13"/>
      <c r="FF302" s="13"/>
      <c r="FG302" s="13"/>
      <c r="FH302" s="13"/>
      <c r="FI302" s="13"/>
      <c r="FJ302" s="13"/>
    </row>
    <row r="303" spans="2:166" x14ac:dyDescent="0.25"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13"/>
      <c r="DC303" s="13"/>
      <c r="DD303" s="13"/>
      <c r="DE303" s="13"/>
      <c r="DF303" s="13"/>
      <c r="DG303" s="13"/>
      <c r="DH303" s="13"/>
      <c r="DI303" s="13"/>
      <c r="DJ303" s="13"/>
      <c r="DK303" s="13"/>
      <c r="DL303" s="13"/>
      <c r="DM303" s="13"/>
      <c r="DN303" s="13"/>
      <c r="DO303" s="13"/>
      <c r="DP303" s="13"/>
      <c r="DQ303" s="13"/>
      <c r="DR303" s="13"/>
      <c r="DS303" s="13"/>
      <c r="DT303" s="13"/>
      <c r="DU303" s="13"/>
      <c r="DV303" s="13"/>
      <c r="DW303" s="13"/>
      <c r="DX303" s="13"/>
      <c r="DY303" s="13"/>
      <c r="DZ303" s="13"/>
      <c r="EA303" s="13"/>
      <c r="EB303" s="13"/>
      <c r="EC303" s="13"/>
      <c r="ED303" s="13"/>
      <c r="EE303" s="13"/>
      <c r="EF303" s="13"/>
      <c r="EG303" s="13"/>
      <c r="EH303" s="13"/>
      <c r="EI303" s="13"/>
      <c r="EJ303" s="13"/>
      <c r="EK303" s="13"/>
      <c r="EL303" s="13"/>
      <c r="EM303" s="13"/>
      <c r="EN303" s="13"/>
      <c r="EO303" s="13"/>
      <c r="EP303" s="13"/>
      <c r="EQ303" s="13"/>
      <c r="ER303" s="13"/>
      <c r="ES303" s="13"/>
      <c r="ET303" s="13"/>
      <c r="EU303" s="13"/>
      <c r="EV303" s="13"/>
      <c r="EW303" s="13"/>
      <c r="EX303" s="13"/>
      <c r="EY303" s="13"/>
      <c r="EZ303" s="13"/>
      <c r="FA303" s="13"/>
      <c r="FB303" s="13"/>
      <c r="FC303" s="13"/>
      <c r="FD303" s="13"/>
      <c r="FE303" s="13"/>
      <c r="FF303" s="13"/>
      <c r="FG303" s="13"/>
      <c r="FH303" s="13"/>
      <c r="FI303" s="13"/>
      <c r="FJ303" s="13"/>
    </row>
    <row r="304" spans="2:166" x14ac:dyDescent="0.25"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13"/>
      <c r="DC304" s="13"/>
      <c r="DD304" s="13"/>
      <c r="DE304" s="13"/>
      <c r="DF304" s="13"/>
      <c r="DG304" s="13"/>
      <c r="DH304" s="13"/>
      <c r="DI304" s="13"/>
      <c r="DJ304" s="13"/>
      <c r="DK304" s="13"/>
      <c r="DL304" s="13"/>
      <c r="DM304" s="13"/>
      <c r="DN304" s="13"/>
      <c r="DO304" s="13"/>
      <c r="DP304" s="13"/>
      <c r="DQ304" s="13"/>
      <c r="DR304" s="13"/>
      <c r="DS304" s="13"/>
      <c r="DT304" s="13"/>
      <c r="DU304" s="13"/>
      <c r="DV304" s="13"/>
      <c r="DW304" s="13"/>
      <c r="DX304" s="13"/>
      <c r="DY304" s="13"/>
      <c r="DZ304" s="13"/>
      <c r="EA304" s="13"/>
      <c r="EB304" s="13"/>
      <c r="EC304" s="13"/>
      <c r="ED304" s="13"/>
      <c r="EE304" s="13"/>
      <c r="EF304" s="13"/>
      <c r="EG304" s="13"/>
      <c r="EH304" s="13"/>
      <c r="EI304" s="13"/>
      <c r="EJ304" s="13"/>
      <c r="EK304" s="13"/>
      <c r="EL304" s="13"/>
      <c r="EM304" s="13"/>
      <c r="EN304" s="13"/>
      <c r="EO304" s="13"/>
      <c r="EP304" s="13"/>
      <c r="EQ304" s="13"/>
      <c r="ER304" s="13"/>
      <c r="ES304" s="13"/>
      <c r="ET304" s="13"/>
      <c r="EU304" s="13"/>
      <c r="EV304" s="13"/>
      <c r="EW304" s="13"/>
      <c r="EX304" s="13"/>
      <c r="EY304" s="13"/>
      <c r="EZ304" s="13"/>
      <c r="FA304" s="13"/>
      <c r="FB304" s="13"/>
      <c r="FC304" s="13"/>
      <c r="FD304" s="13"/>
      <c r="FE304" s="13"/>
      <c r="FF304" s="13"/>
      <c r="FG304" s="13"/>
      <c r="FH304" s="13"/>
      <c r="FI304" s="13"/>
      <c r="FJ304" s="13"/>
    </row>
    <row r="305" spans="2:166" x14ac:dyDescent="0.25"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B305" s="13"/>
      <c r="DC305" s="13"/>
      <c r="DD305" s="13"/>
      <c r="DE305" s="13"/>
      <c r="DF305" s="13"/>
      <c r="DG305" s="13"/>
      <c r="DH305" s="13"/>
      <c r="DI305" s="13"/>
      <c r="DJ305" s="13"/>
      <c r="DK305" s="13"/>
      <c r="DL305" s="13"/>
      <c r="DM305" s="13"/>
      <c r="DN305" s="13"/>
      <c r="DO305" s="13"/>
      <c r="DP305" s="13"/>
      <c r="DQ305" s="13"/>
      <c r="DR305" s="13"/>
      <c r="DS305" s="13"/>
      <c r="DT305" s="13"/>
      <c r="DU305" s="13"/>
      <c r="DV305" s="13"/>
      <c r="DW305" s="13"/>
      <c r="DX305" s="13"/>
      <c r="DY305" s="13"/>
      <c r="DZ305" s="13"/>
      <c r="EA305" s="13"/>
      <c r="EB305" s="13"/>
      <c r="EC305" s="13"/>
      <c r="ED305" s="13"/>
      <c r="EE305" s="13"/>
      <c r="EF305" s="13"/>
      <c r="EG305" s="13"/>
      <c r="EH305" s="13"/>
      <c r="EI305" s="13"/>
      <c r="EJ305" s="13"/>
      <c r="EK305" s="13"/>
      <c r="EL305" s="13"/>
      <c r="EM305" s="13"/>
      <c r="EN305" s="13"/>
      <c r="EO305" s="13"/>
      <c r="EP305" s="13"/>
      <c r="EQ305" s="13"/>
      <c r="ER305" s="13"/>
      <c r="ES305" s="13"/>
      <c r="ET305" s="13"/>
      <c r="EU305" s="13"/>
      <c r="EV305" s="13"/>
      <c r="EW305" s="13"/>
      <c r="EX305" s="13"/>
      <c r="EY305" s="13"/>
      <c r="EZ305" s="13"/>
      <c r="FA305" s="13"/>
      <c r="FB305" s="13"/>
      <c r="FC305" s="13"/>
      <c r="FD305" s="13"/>
      <c r="FE305" s="13"/>
      <c r="FF305" s="13"/>
      <c r="FG305" s="13"/>
      <c r="FH305" s="13"/>
      <c r="FI305" s="13"/>
      <c r="FJ305" s="13"/>
    </row>
    <row r="306" spans="2:166" x14ac:dyDescent="0.25"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B306" s="13"/>
      <c r="DC306" s="13"/>
      <c r="DD306" s="13"/>
      <c r="DE306" s="13"/>
      <c r="DF306" s="13"/>
      <c r="DG306" s="13"/>
      <c r="DH306" s="13"/>
      <c r="DI306" s="13"/>
      <c r="DJ306" s="13"/>
      <c r="DK306" s="13"/>
      <c r="DL306" s="13"/>
      <c r="DM306" s="13"/>
      <c r="DN306" s="13"/>
      <c r="DO306" s="13"/>
      <c r="DP306" s="13"/>
      <c r="DQ306" s="13"/>
      <c r="DR306" s="13"/>
      <c r="DS306" s="13"/>
      <c r="DT306" s="13"/>
      <c r="DU306" s="13"/>
      <c r="DV306" s="13"/>
      <c r="DW306" s="13"/>
      <c r="DX306" s="13"/>
      <c r="DY306" s="13"/>
      <c r="DZ306" s="13"/>
      <c r="EA306" s="13"/>
      <c r="EB306" s="13"/>
      <c r="EC306" s="13"/>
      <c r="ED306" s="13"/>
      <c r="EE306" s="13"/>
      <c r="EF306" s="13"/>
      <c r="EG306" s="13"/>
      <c r="EH306" s="13"/>
      <c r="EI306" s="13"/>
      <c r="EJ306" s="13"/>
      <c r="EK306" s="13"/>
      <c r="EL306" s="13"/>
      <c r="EM306" s="13"/>
      <c r="EN306" s="13"/>
      <c r="EO306" s="13"/>
      <c r="EP306" s="13"/>
      <c r="EQ306" s="13"/>
      <c r="ER306" s="13"/>
      <c r="ES306" s="13"/>
      <c r="ET306" s="13"/>
      <c r="EU306" s="13"/>
      <c r="EV306" s="13"/>
      <c r="EW306" s="13"/>
      <c r="EX306" s="13"/>
      <c r="EY306" s="13"/>
      <c r="EZ306" s="13"/>
      <c r="FA306" s="13"/>
      <c r="FB306" s="13"/>
      <c r="FC306" s="13"/>
      <c r="FD306" s="13"/>
      <c r="FE306" s="13"/>
      <c r="FF306" s="13"/>
      <c r="FG306" s="13"/>
      <c r="FH306" s="13"/>
      <c r="FI306" s="13"/>
      <c r="FJ306" s="13"/>
    </row>
    <row r="307" spans="2:166" x14ac:dyDescent="0.25"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B307" s="13"/>
      <c r="DC307" s="13"/>
      <c r="DD307" s="13"/>
      <c r="DE307" s="13"/>
      <c r="DF307" s="13"/>
      <c r="DG307" s="13"/>
      <c r="DH307" s="13"/>
      <c r="DI307" s="13"/>
      <c r="DJ307" s="13"/>
      <c r="DK307" s="13"/>
      <c r="DL307" s="13"/>
      <c r="DM307" s="13"/>
      <c r="DN307" s="13"/>
      <c r="DO307" s="13"/>
      <c r="DP307" s="13"/>
      <c r="DQ307" s="13"/>
      <c r="DR307" s="13"/>
      <c r="DS307" s="13"/>
      <c r="DT307" s="13"/>
      <c r="DU307" s="13"/>
      <c r="DV307" s="13"/>
      <c r="DW307" s="13"/>
      <c r="DX307" s="13"/>
      <c r="DY307" s="13"/>
      <c r="DZ307" s="13"/>
      <c r="EA307" s="13"/>
      <c r="EB307" s="13"/>
      <c r="EC307" s="13"/>
      <c r="ED307" s="13"/>
      <c r="EE307" s="13"/>
      <c r="EF307" s="13"/>
      <c r="EG307" s="13"/>
      <c r="EH307" s="13"/>
      <c r="EI307" s="13"/>
      <c r="EJ307" s="13"/>
      <c r="EK307" s="13"/>
      <c r="EL307" s="13"/>
      <c r="EM307" s="13"/>
      <c r="EN307" s="13"/>
      <c r="EO307" s="13"/>
      <c r="EP307" s="13"/>
      <c r="EQ307" s="13"/>
      <c r="ER307" s="13"/>
      <c r="ES307" s="13"/>
      <c r="ET307" s="13"/>
      <c r="EU307" s="13"/>
      <c r="EV307" s="13"/>
      <c r="EW307" s="13"/>
      <c r="EX307" s="13"/>
      <c r="EY307" s="13"/>
      <c r="EZ307" s="13"/>
      <c r="FA307" s="13"/>
      <c r="FB307" s="13"/>
      <c r="FC307" s="13"/>
      <c r="FD307" s="13"/>
      <c r="FE307" s="13"/>
      <c r="FF307" s="13"/>
      <c r="FG307" s="13"/>
      <c r="FH307" s="13"/>
      <c r="FI307" s="13"/>
      <c r="FJ307" s="13"/>
    </row>
    <row r="308" spans="2:166" x14ac:dyDescent="0.25"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B308" s="13"/>
      <c r="DC308" s="13"/>
      <c r="DD308" s="13"/>
      <c r="DE308" s="13"/>
      <c r="DF308" s="13"/>
      <c r="DG308" s="13"/>
      <c r="DH308" s="13"/>
      <c r="DI308" s="13"/>
      <c r="DJ308" s="13"/>
      <c r="DK308" s="13"/>
      <c r="DL308" s="13"/>
      <c r="DM308" s="13"/>
      <c r="DN308" s="13"/>
      <c r="DO308" s="13"/>
      <c r="DP308" s="13"/>
      <c r="DQ308" s="13"/>
      <c r="DR308" s="13"/>
      <c r="DS308" s="13"/>
      <c r="DT308" s="13"/>
      <c r="DU308" s="13"/>
      <c r="DV308" s="13"/>
      <c r="DW308" s="13"/>
      <c r="DX308" s="13"/>
      <c r="DY308" s="13"/>
      <c r="DZ308" s="13"/>
      <c r="EA308" s="13"/>
      <c r="EB308" s="13"/>
      <c r="EC308" s="13"/>
      <c r="ED308" s="13"/>
      <c r="EE308" s="13"/>
      <c r="EF308" s="13"/>
      <c r="EG308" s="13"/>
      <c r="EH308" s="13"/>
      <c r="EI308" s="13"/>
      <c r="EJ308" s="13"/>
      <c r="EK308" s="13"/>
      <c r="EL308" s="13"/>
      <c r="EM308" s="13"/>
      <c r="EN308" s="13"/>
      <c r="EO308" s="13"/>
      <c r="EP308" s="13"/>
      <c r="EQ308" s="13"/>
      <c r="ER308" s="13"/>
      <c r="ES308" s="13"/>
      <c r="ET308" s="13"/>
      <c r="EU308" s="13"/>
      <c r="EV308" s="13"/>
      <c r="EW308" s="13"/>
      <c r="EX308" s="13"/>
      <c r="EY308" s="13"/>
      <c r="EZ308" s="13"/>
      <c r="FA308" s="13"/>
      <c r="FB308" s="13"/>
      <c r="FC308" s="13"/>
      <c r="FD308" s="13"/>
      <c r="FE308" s="13"/>
      <c r="FF308" s="13"/>
      <c r="FG308" s="13"/>
      <c r="FH308" s="13"/>
      <c r="FI308" s="13"/>
      <c r="FJ308" s="13"/>
    </row>
    <row r="309" spans="2:166" x14ac:dyDescent="0.25"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B309" s="13"/>
      <c r="DC309" s="13"/>
      <c r="DD309" s="13"/>
      <c r="DE309" s="13"/>
      <c r="DF309" s="13"/>
      <c r="DG309" s="13"/>
      <c r="DH309" s="13"/>
      <c r="DI309" s="13"/>
      <c r="DJ309" s="13"/>
      <c r="DK309" s="13"/>
      <c r="DL309" s="13"/>
      <c r="DM309" s="13"/>
      <c r="DN309" s="13"/>
      <c r="DO309" s="13"/>
      <c r="DP309" s="13"/>
      <c r="DQ309" s="13"/>
      <c r="DR309" s="13"/>
      <c r="DS309" s="13"/>
      <c r="DT309" s="13"/>
      <c r="DU309" s="13"/>
      <c r="DV309" s="13"/>
      <c r="DW309" s="13"/>
      <c r="DX309" s="13"/>
      <c r="DY309" s="13"/>
      <c r="DZ309" s="13"/>
      <c r="EA309" s="13"/>
      <c r="EB309" s="13"/>
      <c r="EC309" s="13"/>
      <c r="ED309" s="13"/>
      <c r="EE309" s="13"/>
      <c r="EF309" s="13"/>
      <c r="EG309" s="13"/>
      <c r="EH309" s="13"/>
      <c r="EI309" s="13"/>
      <c r="EJ309" s="13"/>
      <c r="EK309" s="13"/>
      <c r="EL309" s="13"/>
      <c r="EM309" s="13"/>
      <c r="EN309" s="13"/>
      <c r="EO309" s="13"/>
      <c r="EP309" s="13"/>
      <c r="EQ309" s="13"/>
      <c r="ER309" s="13"/>
      <c r="ES309" s="13"/>
      <c r="ET309" s="13"/>
      <c r="EU309" s="13"/>
      <c r="EV309" s="13"/>
      <c r="EW309" s="13"/>
      <c r="EX309" s="13"/>
      <c r="EY309" s="13"/>
      <c r="EZ309" s="13"/>
      <c r="FA309" s="13"/>
      <c r="FB309" s="13"/>
      <c r="FC309" s="13"/>
      <c r="FD309" s="13"/>
      <c r="FE309" s="13"/>
      <c r="FF309" s="13"/>
      <c r="FG309" s="13"/>
      <c r="FH309" s="13"/>
      <c r="FI309" s="13"/>
      <c r="FJ309" s="13"/>
    </row>
    <row r="310" spans="2:166" x14ac:dyDescent="0.25"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B310" s="13"/>
      <c r="DC310" s="13"/>
      <c r="DD310" s="13"/>
      <c r="DE310" s="13"/>
      <c r="DF310" s="13"/>
      <c r="DG310" s="13"/>
      <c r="DH310" s="13"/>
      <c r="DI310" s="13"/>
      <c r="DJ310" s="13"/>
      <c r="DK310" s="13"/>
      <c r="DL310" s="13"/>
      <c r="DM310" s="13"/>
      <c r="DN310" s="13"/>
      <c r="DO310" s="13"/>
      <c r="DP310" s="13"/>
      <c r="DQ310" s="13"/>
      <c r="DR310" s="13"/>
      <c r="DS310" s="13"/>
      <c r="DT310" s="13"/>
      <c r="DU310" s="13"/>
      <c r="DV310" s="13"/>
      <c r="DW310" s="13"/>
      <c r="DX310" s="13"/>
      <c r="DY310" s="13"/>
      <c r="DZ310" s="13"/>
      <c r="EA310" s="13"/>
      <c r="EB310" s="13"/>
      <c r="EC310" s="13"/>
      <c r="ED310" s="13"/>
      <c r="EE310" s="13"/>
      <c r="EF310" s="13"/>
      <c r="EG310" s="13"/>
      <c r="EH310" s="13"/>
      <c r="EI310" s="13"/>
      <c r="EJ310" s="13"/>
      <c r="EK310" s="13"/>
      <c r="EL310" s="13"/>
      <c r="EM310" s="13"/>
      <c r="EN310" s="13"/>
      <c r="EO310" s="13"/>
      <c r="EP310" s="13"/>
      <c r="EQ310" s="13"/>
      <c r="ER310" s="13"/>
      <c r="ES310" s="13"/>
      <c r="ET310" s="13"/>
      <c r="EU310" s="13"/>
      <c r="EV310" s="13"/>
      <c r="EW310" s="13"/>
      <c r="EX310" s="13"/>
      <c r="EY310" s="13"/>
      <c r="EZ310" s="13"/>
      <c r="FA310" s="13"/>
      <c r="FB310" s="13"/>
      <c r="FC310" s="13"/>
      <c r="FD310" s="13"/>
      <c r="FE310" s="13"/>
      <c r="FF310" s="13"/>
      <c r="FG310" s="13"/>
      <c r="FH310" s="13"/>
      <c r="FI310" s="13"/>
      <c r="FJ310" s="13"/>
    </row>
    <row r="311" spans="2:166" x14ac:dyDescent="0.25"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B311" s="13"/>
      <c r="DC311" s="13"/>
      <c r="DD311" s="13"/>
      <c r="DE311" s="13"/>
      <c r="DF311" s="13"/>
      <c r="DG311" s="13"/>
      <c r="DH311" s="13"/>
      <c r="DI311" s="13"/>
      <c r="DJ311" s="13"/>
      <c r="DK311" s="13"/>
      <c r="DL311" s="13"/>
      <c r="DM311" s="13"/>
      <c r="DN311" s="13"/>
      <c r="DO311" s="13"/>
      <c r="DP311" s="13"/>
      <c r="DQ311" s="13"/>
      <c r="DR311" s="13"/>
      <c r="DS311" s="13"/>
      <c r="DT311" s="13"/>
      <c r="DU311" s="13"/>
      <c r="DV311" s="13"/>
      <c r="DW311" s="13"/>
      <c r="DX311" s="13"/>
      <c r="DY311" s="13"/>
      <c r="DZ311" s="13"/>
      <c r="EA311" s="13"/>
      <c r="EB311" s="13"/>
      <c r="EC311" s="13"/>
      <c r="ED311" s="13"/>
      <c r="EE311" s="13"/>
      <c r="EF311" s="13"/>
      <c r="EG311" s="13"/>
      <c r="EH311" s="13"/>
      <c r="EI311" s="13"/>
      <c r="EJ311" s="13"/>
      <c r="EK311" s="13"/>
      <c r="EL311" s="13"/>
      <c r="EM311" s="13"/>
      <c r="EN311" s="13"/>
      <c r="EO311" s="13"/>
      <c r="EP311" s="13"/>
      <c r="EQ311" s="13"/>
      <c r="ER311" s="13"/>
      <c r="ES311" s="13"/>
      <c r="ET311" s="13"/>
      <c r="EU311" s="13"/>
      <c r="EV311" s="13"/>
      <c r="EW311" s="13"/>
      <c r="EX311" s="13"/>
      <c r="EY311" s="13"/>
      <c r="EZ311" s="13"/>
      <c r="FA311" s="13"/>
      <c r="FB311" s="13"/>
      <c r="FC311" s="13"/>
      <c r="FD311" s="13"/>
      <c r="FE311" s="13"/>
      <c r="FF311" s="13"/>
      <c r="FG311" s="13"/>
      <c r="FH311" s="13"/>
      <c r="FI311" s="13"/>
      <c r="FJ311" s="13"/>
    </row>
    <row r="312" spans="2:166" x14ac:dyDescent="0.25"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B312" s="13"/>
      <c r="DC312" s="13"/>
      <c r="DD312" s="13"/>
      <c r="DE312" s="13"/>
      <c r="DF312" s="13"/>
      <c r="DG312" s="13"/>
      <c r="DH312" s="13"/>
      <c r="DI312" s="13"/>
      <c r="DJ312" s="13"/>
      <c r="DK312" s="13"/>
      <c r="DL312" s="13"/>
      <c r="DM312" s="13"/>
      <c r="DN312" s="13"/>
      <c r="DO312" s="13"/>
      <c r="DP312" s="13"/>
      <c r="DQ312" s="13"/>
      <c r="DR312" s="13"/>
      <c r="DS312" s="13"/>
      <c r="DT312" s="13"/>
      <c r="DU312" s="13"/>
      <c r="DV312" s="13"/>
      <c r="DW312" s="13"/>
      <c r="DX312" s="13"/>
      <c r="DY312" s="13"/>
      <c r="DZ312" s="13"/>
      <c r="EA312" s="13"/>
      <c r="EB312" s="13"/>
      <c r="EC312" s="13"/>
      <c r="ED312" s="13"/>
      <c r="EE312" s="13"/>
      <c r="EF312" s="13"/>
      <c r="EG312" s="13"/>
      <c r="EH312" s="13"/>
      <c r="EI312" s="13"/>
      <c r="EJ312" s="13"/>
      <c r="EK312" s="13"/>
      <c r="EL312" s="13"/>
      <c r="EM312" s="13"/>
      <c r="EN312" s="13"/>
      <c r="EO312" s="13"/>
      <c r="EP312" s="13"/>
      <c r="EQ312" s="13"/>
      <c r="ER312" s="13"/>
      <c r="ES312" s="13"/>
      <c r="ET312" s="13"/>
      <c r="EU312" s="13"/>
      <c r="EV312" s="13"/>
      <c r="EW312" s="13"/>
      <c r="EX312" s="13"/>
      <c r="EY312" s="13"/>
      <c r="EZ312" s="13"/>
      <c r="FA312" s="13"/>
      <c r="FB312" s="13"/>
      <c r="FC312" s="13"/>
      <c r="FD312" s="13"/>
      <c r="FE312" s="13"/>
      <c r="FF312" s="13"/>
      <c r="FG312" s="13"/>
      <c r="FH312" s="13"/>
      <c r="FI312" s="13"/>
      <c r="FJ312" s="13"/>
    </row>
    <row r="313" spans="2:166" x14ac:dyDescent="0.25"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B313" s="13"/>
      <c r="DC313" s="13"/>
      <c r="DD313" s="13"/>
      <c r="DE313" s="13"/>
      <c r="DF313" s="13"/>
      <c r="DG313" s="13"/>
      <c r="DH313" s="13"/>
      <c r="DI313" s="13"/>
      <c r="DJ313" s="13"/>
      <c r="DK313" s="13"/>
      <c r="DL313" s="13"/>
      <c r="DM313" s="13"/>
      <c r="DN313" s="13"/>
      <c r="DO313" s="13"/>
      <c r="DP313" s="13"/>
      <c r="DQ313" s="13"/>
      <c r="DR313" s="13"/>
      <c r="DS313" s="13"/>
      <c r="DT313" s="13"/>
      <c r="DU313" s="13"/>
      <c r="DV313" s="13"/>
      <c r="DW313" s="13"/>
      <c r="DX313" s="13"/>
      <c r="DY313" s="13"/>
      <c r="DZ313" s="13"/>
      <c r="EA313" s="13"/>
      <c r="EB313" s="13"/>
      <c r="EC313" s="13"/>
      <c r="ED313" s="13"/>
      <c r="EE313" s="13"/>
      <c r="EF313" s="13"/>
      <c r="EG313" s="13"/>
      <c r="EH313" s="13"/>
      <c r="EI313" s="13"/>
      <c r="EJ313" s="13"/>
      <c r="EK313" s="13"/>
      <c r="EL313" s="13"/>
      <c r="EM313" s="13"/>
      <c r="EN313" s="13"/>
      <c r="EO313" s="13"/>
      <c r="EP313" s="13"/>
      <c r="EQ313" s="13"/>
      <c r="ER313" s="13"/>
      <c r="ES313" s="13"/>
      <c r="ET313" s="13"/>
      <c r="EU313" s="13"/>
      <c r="EV313" s="13"/>
      <c r="EW313" s="13"/>
      <c r="EX313" s="13"/>
      <c r="EY313" s="13"/>
      <c r="EZ313" s="13"/>
      <c r="FA313" s="13"/>
      <c r="FB313" s="13"/>
      <c r="FC313" s="13"/>
      <c r="FD313" s="13"/>
      <c r="FE313" s="13"/>
      <c r="FF313" s="13"/>
      <c r="FG313" s="13"/>
      <c r="FH313" s="13"/>
      <c r="FI313" s="13"/>
      <c r="FJ313" s="13"/>
    </row>
    <row r="314" spans="2:166" x14ac:dyDescent="0.25"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B314" s="13"/>
      <c r="DC314" s="13"/>
      <c r="DD314" s="13"/>
      <c r="DE314" s="13"/>
      <c r="DF314" s="13"/>
      <c r="DG314" s="13"/>
      <c r="DH314" s="13"/>
      <c r="DI314" s="13"/>
      <c r="DJ314" s="13"/>
      <c r="DK314" s="13"/>
      <c r="DL314" s="13"/>
      <c r="DM314" s="13"/>
      <c r="DN314" s="13"/>
      <c r="DO314" s="13"/>
      <c r="DP314" s="13"/>
      <c r="DQ314" s="13"/>
      <c r="DR314" s="13"/>
      <c r="DS314" s="13"/>
      <c r="DT314" s="13"/>
      <c r="DU314" s="13"/>
      <c r="DV314" s="13"/>
      <c r="DW314" s="13"/>
      <c r="DX314" s="13"/>
      <c r="DY314" s="13"/>
      <c r="DZ314" s="13"/>
      <c r="EA314" s="13"/>
      <c r="EB314" s="13"/>
      <c r="EC314" s="13"/>
      <c r="ED314" s="13"/>
      <c r="EE314" s="13"/>
      <c r="EF314" s="13"/>
      <c r="EG314" s="13"/>
      <c r="EH314" s="13"/>
      <c r="EI314" s="13"/>
      <c r="EJ314" s="13"/>
      <c r="EK314" s="13"/>
      <c r="EL314" s="13"/>
      <c r="EM314" s="13"/>
      <c r="EN314" s="13"/>
      <c r="EO314" s="13"/>
      <c r="EP314" s="13"/>
      <c r="EQ314" s="13"/>
      <c r="ER314" s="13"/>
      <c r="ES314" s="13"/>
      <c r="ET314" s="13"/>
      <c r="EU314" s="13"/>
      <c r="EV314" s="13"/>
      <c r="EW314" s="13"/>
      <c r="EX314" s="13"/>
      <c r="EY314" s="13"/>
      <c r="EZ314" s="13"/>
      <c r="FA314" s="13"/>
      <c r="FB314" s="13"/>
      <c r="FC314" s="13"/>
      <c r="FD314" s="13"/>
      <c r="FE314" s="13"/>
      <c r="FF314" s="13"/>
      <c r="FG314" s="13"/>
      <c r="FH314" s="13"/>
      <c r="FI314" s="13"/>
      <c r="FJ314" s="13"/>
    </row>
    <row r="315" spans="2:166" x14ac:dyDescent="0.25"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B315" s="13"/>
      <c r="DC315" s="13"/>
      <c r="DD315" s="13"/>
      <c r="DE315" s="13"/>
      <c r="DF315" s="13"/>
      <c r="DG315" s="13"/>
      <c r="DH315" s="13"/>
      <c r="DI315" s="13"/>
      <c r="DJ315" s="13"/>
      <c r="DK315" s="13"/>
      <c r="DL315" s="13"/>
      <c r="DM315" s="13"/>
      <c r="DN315" s="13"/>
      <c r="DO315" s="13"/>
      <c r="DP315" s="13"/>
      <c r="DQ315" s="13"/>
      <c r="DR315" s="13"/>
      <c r="DS315" s="13"/>
      <c r="DT315" s="13"/>
      <c r="DU315" s="13"/>
      <c r="DV315" s="13"/>
      <c r="DW315" s="13"/>
      <c r="DX315" s="13"/>
      <c r="DY315" s="13"/>
      <c r="DZ315" s="13"/>
      <c r="EA315" s="13"/>
      <c r="EB315" s="13"/>
      <c r="EC315" s="13"/>
      <c r="ED315" s="13"/>
      <c r="EE315" s="13"/>
      <c r="EF315" s="13"/>
      <c r="EG315" s="13"/>
      <c r="EH315" s="13"/>
      <c r="EI315" s="13"/>
      <c r="EJ315" s="13"/>
      <c r="EK315" s="13"/>
      <c r="EL315" s="13"/>
      <c r="EM315" s="13"/>
      <c r="EN315" s="13"/>
      <c r="EO315" s="13"/>
      <c r="EP315" s="13"/>
      <c r="EQ315" s="13"/>
      <c r="ER315" s="13"/>
      <c r="ES315" s="13"/>
      <c r="ET315" s="13"/>
      <c r="EU315" s="13"/>
      <c r="EV315" s="13"/>
      <c r="EW315" s="13"/>
      <c r="EX315" s="13"/>
      <c r="EY315" s="13"/>
      <c r="EZ315" s="13"/>
      <c r="FA315" s="13"/>
      <c r="FB315" s="13"/>
      <c r="FC315" s="13"/>
      <c r="FD315" s="13"/>
      <c r="FE315" s="13"/>
      <c r="FF315" s="13"/>
      <c r="FG315" s="13"/>
      <c r="FH315" s="13"/>
      <c r="FI315" s="13"/>
      <c r="FJ315" s="13"/>
    </row>
    <row r="316" spans="2:166" x14ac:dyDescent="0.25"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B316" s="13"/>
      <c r="DC316" s="13"/>
      <c r="DD316" s="13"/>
      <c r="DE316" s="13"/>
      <c r="DF316" s="13"/>
      <c r="DG316" s="13"/>
      <c r="DH316" s="13"/>
      <c r="DI316" s="13"/>
      <c r="DJ316" s="13"/>
      <c r="DK316" s="13"/>
      <c r="DL316" s="13"/>
      <c r="DM316" s="13"/>
      <c r="DN316" s="13"/>
      <c r="DO316" s="13"/>
      <c r="DP316" s="13"/>
      <c r="DQ316" s="13"/>
      <c r="DR316" s="13"/>
      <c r="DS316" s="13"/>
      <c r="DT316" s="13"/>
      <c r="DU316" s="13"/>
      <c r="DV316" s="13"/>
      <c r="DW316" s="13"/>
      <c r="DX316" s="13"/>
      <c r="DY316" s="13"/>
      <c r="DZ316" s="13"/>
      <c r="EA316" s="13"/>
      <c r="EB316" s="13"/>
      <c r="EC316" s="13"/>
      <c r="ED316" s="13"/>
      <c r="EE316" s="13"/>
      <c r="EF316" s="13"/>
      <c r="EG316" s="13"/>
      <c r="EH316" s="13"/>
      <c r="EI316" s="13"/>
      <c r="EJ316" s="13"/>
      <c r="EK316" s="13"/>
      <c r="EL316" s="13"/>
      <c r="EM316" s="13"/>
      <c r="EN316" s="13"/>
      <c r="EO316" s="13"/>
      <c r="EP316" s="13"/>
      <c r="EQ316" s="13"/>
      <c r="ER316" s="13"/>
      <c r="ES316" s="13"/>
      <c r="ET316" s="13"/>
      <c r="EU316" s="13"/>
      <c r="EV316" s="13"/>
      <c r="EW316" s="13"/>
      <c r="EX316" s="13"/>
      <c r="EY316" s="13"/>
      <c r="EZ316" s="13"/>
      <c r="FA316" s="13"/>
      <c r="FB316" s="13"/>
      <c r="FC316" s="13"/>
      <c r="FD316" s="13"/>
      <c r="FE316" s="13"/>
      <c r="FF316" s="13"/>
      <c r="FG316" s="13"/>
      <c r="FH316" s="13"/>
      <c r="FI316" s="13"/>
      <c r="FJ316" s="13"/>
    </row>
    <row r="317" spans="2:166" x14ac:dyDescent="0.25"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B317" s="13"/>
      <c r="DC317" s="13"/>
      <c r="DD317" s="13"/>
      <c r="DE317" s="13"/>
      <c r="DF317" s="13"/>
      <c r="DG317" s="13"/>
      <c r="DH317" s="13"/>
      <c r="DI317" s="13"/>
      <c r="DJ317" s="13"/>
      <c r="DK317" s="13"/>
      <c r="DL317" s="13"/>
      <c r="DM317" s="13"/>
      <c r="DN317" s="13"/>
      <c r="DO317" s="13"/>
      <c r="DP317" s="13"/>
      <c r="DQ317" s="13"/>
      <c r="DR317" s="13"/>
      <c r="DS317" s="13"/>
      <c r="DT317" s="13"/>
      <c r="DU317" s="13"/>
      <c r="DV317" s="13"/>
      <c r="DW317" s="13"/>
      <c r="DX317" s="13"/>
      <c r="DY317" s="13"/>
      <c r="DZ317" s="13"/>
      <c r="EA317" s="13"/>
      <c r="EB317" s="13"/>
      <c r="EC317" s="13"/>
      <c r="ED317" s="13"/>
      <c r="EE317" s="13"/>
      <c r="EF317" s="13"/>
      <c r="EG317" s="13"/>
      <c r="EH317" s="13"/>
      <c r="EI317" s="13"/>
      <c r="EJ317" s="13"/>
      <c r="EK317" s="13"/>
      <c r="EL317" s="13"/>
      <c r="EM317" s="13"/>
      <c r="EN317" s="13"/>
      <c r="EO317" s="13"/>
      <c r="EP317" s="13"/>
      <c r="EQ317" s="13"/>
      <c r="ER317" s="13"/>
      <c r="ES317" s="13"/>
      <c r="ET317" s="13"/>
      <c r="EU317" s="13"/>
      <c r="EV317" s="13"/>
      <c r="EW317" s="13"/>
      <c r="EX317" s="13"/>
      <c r="EY317" s="13"/>
      <c r="EZ317" s="13"/>
      <c r="FA317" s="13"/>
      <c r="FB317" s="13"/>
      <c r="FC317" s="13"/>
      <c r="FD317" s="13"/>
      <c r="FE317" s="13"/>
      <c r="FF317" s="13"/>
      <c r="FG317" s="13"/>
      <c r="FH317" s="13"/>
      <c r="FI317" s="13"/>
      <c r="FJ317" s="13"/>
    </row>
    <row r="318" spans="2:166" x14ac:dyDescent="0.25"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B318" s="13"/>
      <c r="DC318" s="13"/>
      <c r="DD318" s="13"/>
      <c r="DE318" s="13"/>
      <c r="DF318" s="13"/>
      <c r="DG318" s="13"/>
      <c r="DH318" s="13"/>
      <c r="DI318" s="13"/>
      <c r="DJ318" s="13"/>
      <c r="DK318" s="13"/>
      <c r="DL318" s="13"/>
      <c r="DM318" s="13"/>
      <c r="DN318" s="13"/>
      <c r="DO318" s="13"/>
      <c r="DP318" s="13"/>
      <c r="DQ318" s="13"/>
      <c r="DR318" s="13"/>
      <c r="DS318" s="13"/>
      <c r="DT318" s="13"/>
      <c r="DU318" s="13"/>
      <c r="DV318" s="13"/>
      <c r="DW318" s="13"/>
      <c r="DX318" s="13"/>
      <c r="DY318" s="13"/>
      <c r="DZ318" s="13"/>
      <c r="EA318" s="13"/>
      <c r="EB318" s="13"/>
      <c r="EC318" s="13"/>
      <c r="ED318" s="13"/>
      <c r="EE318" s="13"/>
      <c r="EF318" s="13"/>
      <c r="EG318" s="13"/>
      <c r="EH318" s="13"/>
      <c r="EI318" s="13"/>
      <c r="EJ318" s="13"/>
      <c r="EK318" s="13"/>
      <c r="EL318" s="13"/>
      <c r="EM318" s="13"/>
      <c r="EN318" s="13"/>
      <c r="EO318" s="13"/>
      <c r="EP318" s="13"/>
      <c r="EQ318" s="13"/>
      <c r="ER318" s="13"/>
      <c r="ES318" s="13"/>
      <c r="ET318" s="13"/>
      <c r="EU318" s="13"/>
      <c r="EV318" s="13"/>
      <c r="EW318" s="13"/>
      <c r="EX318" s="13"/>
      <c r="EY318" s="13"/>
      <c r="EZ318" s="13"/>
      <c r="FA318" s="13"/>
      <c r="FB318" s="13"/>
      <c r="FC318" s="13"/>
      <c r="FD318" s="13"/>
      <c r="FE318" s="13"/>
      <c r="FF318" s="13"/>
      <c r="FG318" s="13"/>
      <c r="FH318" s="13"/>
      <c r="FI318" s="13"/>
      <c r="FJ318" s="13"/>
    </row>
    <row r="319" spans="2:166" x14ac:dyDescent="0.25"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B319" s="13"/>
      <c r="DC319" s="13"/>
      <c r="DD319" s="13"/>
      <c r="DE319" s="13"/>
      <c r="DF319" s="13"/>
      <c r="DG319" s="13"/>
      <c r="DH319" s="13"/>
      <c r="DI319" s="13"/>
      <c r="DJ319" s="13"/>
      <c r="DK319" s="13"/>
      <c r="DL319" s="13"/>
      <c r="DM319" s="13"/>
      <c r="DN319" s="13"/>
      <c r="DO319" s="13"/>
      <c r="DP319" s="13"/>
      <c r="DQ319" s="13"/>
      <c r="DR319" s="13"/>
      <c r="DS319" s="13"/>
      <c r="DT319" s="13"/>
      <c r="DU319" s="13"/>
      <c r="DV319" s="13"/>
      <c r="DW319" s="13"/>
      <c r="DX319" s="13"/>
      <c r="DY319" s="13"/>
      <c r="DZ319" s="13"/>
      <c r="EA319" s="13"/>
      <c r="EB319" s="13"/>
      <c r="EC319" s="13"/>
      <c r="ED319" s="13"/>
      <c r="EE319" s="13"/>
      <c r="EF319" s="13"/>
      <c r="EG319" s="13"/>
      <c r="EH319" s="13"/>
      <c r="EI319" s="13"/>
      <c r="EJ319" s="13"/>
      <c r="EK319" s="13"/>
      <c r="EL319" s="13"/>
      <c r="EM319" s="13"/>
      <c r="EN319" s="13"/>
      <c r="EO319" s="13"/>
      <c r="EP319" s="13"/>
      <c r="EQ319" s="13"/>
      <c r="ER319" s="13"/>
      <c r="ES319" s="13"/>
      <c r="ET319" s="13"/>
      <c r="EU319" s="13"/>
      <c r="EV319" s="13"/>
      <c r="EW319" s="13"/>
      <c r="EX319" s="13"/>
      <c r="EY319" s="13"/>
      <c r="EZ319" s="13"/>
      <c r="FA319" s="13"/>
      <c r="FB319" s="13"/>
      <c r="FC319" s="13"/>
      <c r="FD319" s="13"/>
      <c r="FE319" s="13"/>
      <c r="FF319" s="13"/>
      <c r="FG319" s="13"/>
      <c r="FH319" s="13"/>
      <c r="FI319" s="13"/>
      <c r="FJ319" s="13"/>
    </row>
    <row r="320" spans="2:166" x14ac:dyDescent="0.25"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B320" s="13"/>
      <c r="DC320" s="13"/>
      <c r="DD320" s="13"/>
      <c r="DE320" s="13"/>
      <c r="DF320" s="13"/>
      <c r="DG320" s="13"/>
      <c r="DH320" s="13"/>
      <c r="DI320" s="13"/>
      <c r="DJ320" s="13"/>
      <c r="DK320" s="13"/>
      <c r="DL320" s="13"/>
      <c r="DM320" s="13"/>
      <c r="DN320" s="13"/>
      <c r="DO320" s="13"/>
      <c r="DP320" s="13"/>
      <c r="DQ320" s="13"/>
      <c r="DR320" s="13"/>
      <c r="DS320" s="13"/>
      <c r="DT320" s="13"/>
      <c r="DU320" s="13"/>
      <c r="DV320" s="13"/>
      <c r="DW320" s="13"/>
      <c r="DX320" s="13"/>
      <c r="DY320" s="13"/>
      <c r="DZ320" s="13"/>
      <c r="EA320" s="13"/>
      <c r="EB320" s="13"/>
      <c r="EC320" s="13"/>
      <c r="ED320" s="13"/>
      <c r="EE320" s="13"/>
      <c r="EF320" s="13"/>
      <c r="EG320" s="13"/>
      <c r="EH320" s="13"/>
      <c r="EI320" s="13"/>
      <c r="EJ320" s="13"/>
      <c r="EK320" s="13"/>
      <c r="EL320" s="13"/>
      <c r="EM320" s="13"/>
      <c r="EN320" s="13"/>
      <c r="EO320" s="13"/>
      <c r="EP320" s="13"/>
      <c r="EQ320" s="13"/>
      <c r="ER320" s="13"/>
      <c r="ES320" s="13"/>
      <c r="ET320" s="13"/>
      <c r="EU320" s="13"/>
      <c r="EV320" s="13"/>
      <c r="EW320" s="13"/>
      <c r="EX320" s="13"/>
      <c r="EY320" s="13"/>
      <c r="EZ320" s="13"/>
      <c r="FA320" s="13"/>
      <c r="FB320" s="13"/>
      <c r="FC320" s="13"/>
      <c r="FD320" s="13"/>
      <c r="FE320" s="13"/>
      <c r="FF320" s="13"/>
      <c r="FG320" s="13"/>
      <c r="FH320" s="13"/>
      <c r="FI320" s="13"/>
      <c r="FJ320" s="13"/>
    </row>
    <row r="321" spans="2:166" x14ac:dyDescent="0.25"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B321" s="13"/>
      <c r="DC321" s="13"/>
      <c r="DD321" s="13"/>
      <c r="DE321" s="13"/>
      <c r="DF321" s="13"/>
      <c r="DG321" s="13"/>
      <c r="DH321" s="13"/>
      <c r="DI321" s="13"/>
      <c r="DJ321" s="13"/>
      <c r="DK321" s="13"/>
      <c r="DL321" s="13"/>
      <c r="DM321" s="13"/>
      <c r="DN321" s="13"/>
      <c r="DO321" s="13"/>
      <c r="DP321" s="13"/>
      <c r="DQ321" s="13"/>
      <c r="DR321" s="13"/>
      <c r="DS321" s="13"/>
      <c r="DT321" s="13"/>
      <c r="DU321" s="13"/>
      <c r="DV321" s="13"/>
      <c r="DW321" s="13"/>
      <c r="DX321" s="13"/>
      <c r="DY321" s="13"/>
      <c r="DZ321" s="13"/>
      <c r="EA321" s="13"/>
      <c r="EB321" s="13"/>
      <c r="EC321" s="13"/>
      <c r="ED321" s="13"/>
      <c r="EE321" s="13"/>
      <c r="EF321" s="13"/>
      <c r="EG321" s="13"/>
      <c r="EH321" s="13"/>
      <c r="EI321" s="13"/>
      <c r="EJ321" s="13"/>
      <c r="EK321" s="13"/>
      <c r="EL321" s="13"/>
      <c r="EM321" s="13"/>
      <c r="EN321" s="13"/>
      <c r="EO321" s="13"/>
      <c r="EP321" s="13"/>
      <c r="EQ321" s="13"/>
      <c r="ER321" s="13"/>
      <c r="ES321" s="13"/>
      <c r="ET321" s="13"/>
      <c r="EU321" s="13"/>
      <c r="EV321" s="13"/>
      <c r="EW321" s="13"/>
      <c r="EX321" s="13"/>
      <c r="EY321" s="13"/>
      <c r="EZ321" s="13"/>
      <c r="FA321" s="13"/>
      <c r="FB321" s="13"/>
      <c r="FC321" s="13"/>
      <c r="FD321" s="13"/>
      <c r="FE321" s="13"/>
      <c r="FF321" s="13"/>
      <c r="FG321" s="13"/>
      <c r="FH321" s="13"/>
      <c r="FI321" s="13"/>
      <c r="FJ321" s="13"/>
    </row>
    <row r="322" spans="2:166" x14ac:dyDescent="0.25"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B322" s="13"/>
      <c r="DC322" s="13"/>
      <c r="DD322" s="13"/>
      <c r="DE322" s="13"/>
      <c r="DF322" s="13"/>
      <c r="DG322" s="13"/>
      <c r="DH322" s="13"/>
      <c r="DI322" s="13"/>
      <c r="DJ322" s="13"/>
      <c r="DK322" s="13"/>
      <c r="DL322" s="13"/>
      <c r="DM322" s="13"/>
      <c r="DN322" s="13"/>
      <c r="DO322" s="13"/>
      <c r="DP322" s="13"/>
      <c r="DQ322" s="13"/>
      <c r="DR322" s="13"/>
      <c r="DS322" s="13"/>
      <c r="DT322" s="13"/>
      <c r="DU322" s="13"/>
      <c r="DV322" s="13"/>
      <c r="DW322" s="13"/>
      <c r="DX322" s="13"/>
      <c r="DY322" s="13"/>
      <c r="DZ322" s="13"/>
      <c r="EA322" s="13"/>
      <c r="EB322" s="13"/>
      <c r="EC322" s="13"/>
      <c r="ED322" s="13"/>
      <c r="EE322" s="13"/>
      <c r="EF322" s="13"/>
      <c r="EG322" s="13"/>
      <c r="EH322" s="13"/>
      <c r="EI322" s="13"/>
      <c r="EJ322" s="13"/>
      <c r="EK322" s="13"/>
      <c r="EL322" s="13"/>
      <c r="EM322" s="13"/>
      <c r="EN322" s="13"/>
      <c r="EO322" s="13"/>
      <c r="EP322" s="13"/>
      <c r="EQ322" s="13"/>
      <c r="ER322" s="13"/>
      <c r="ES322" s="13"/>
      <c r="ET322" s="13"/>
      <c r="EU322" s="13"/>
      <c r="EV322" s="13"/>
      <c r="EW322" s="13"/>
      <c r="EX322" s="13"/>
      <c r="EY322" s="13"/>
      <c r="EZ322" s="13"/>
      <c r="FA322" s="13"/>
      <c r="FB322" s="13"/>
      <c r="FC322" s="13"/>
      <c r="FD322" s="13"/>
      <c r="FE322" s="13"/>
      <c r="FF322" s="13"/>
      <c r="FG322" s="13"/>
      <c r="FH322" s="13"/>
      <c r="FI322" s="13"/>
      <c r="FJ322" s="13"/>
    </row>
    <row r="323" spans="2:166" x14ac:dyDescent="0.25"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B323" s="13"/>
      <c r="DC323" s="13"/>
      <c r="DD323" s="13"/>
      <c r="DE323" s="13"/>
      <c r="DF323" s="13"/>
      <c r="DG323" s="13"/>
      <c r="DH323" s="13"/>
      <c r="DI323" s="13"/>
      <c r="DJ323" s="13"/>
      <c r="DK323" s="13"/>
      <c r="DL323" s="13"/>
      <c r="DM323" s="13"/>
      <c r="DN323" s="13"/>
      <c r="DO323" s="13"/>
      <c r="DP323" s="13"/>
      <c r="DQ323" s="13"/>
      <c r="DR323" s="13"/>
      <c r="DS323" s="13"/>
      <c r="DT323" s="13"/>
      <c r="DU323" s="13"/>
      <c r="DV323" s="13"/>
      <c r="DW323" s="13"/>
      <c r="DX323" s="13"/>
      <c r="DY323" s="13"/>
      <c r="DZ323" s="13"/>
      <c r="EA323" s="13"/>
      <c r="EB323" s="13"/>
      <c r="EC323" s="13"/>
      <c r="ED323" s="13"/>
      <c r="EE323" s="13"/>
      <c r="EF323" s="13"/>
      <c r="EG323" s="13"/>
      <c r="EH323" s="13"/>
      <c r="EI323" s="13"/>
      <c r="EJ323" s="13"/>
      <c r="EK323" s="13"/>
      <c r="EL323" s="13"/>
      <c r="EM323" s="13"/>
      <c r="EN323" s="13"/>
      <c r="EO323" s="13"/>
      <c r="EP323" s="13"/>
      <c r="EQ323" s="13"/>
      <c r="ER323" s="13"/>
      <c r="ES323" s="13"/>
      <c r="ET323" s="13"/>
      <c r="EU323" s="13"/>
      <c r="EV323" s="13"/>
      <c r="EW323" s="13"/>
      <c r="EX323" s="13"/>
      <c r="EY323" s="13"/>
      <c r="EZ323" s="13"/>
      <c r="FA323" s="13"/>
      <c r="FB323" s="13"/>
      <c r="FC323" s="13"/>
      <c r="FD323" s="13"/>
      <c r="FE323" s="13"/>
      <c r="FF323" s="13"/>
      <c r="FG323" s="13"/>
      <c r="FH323" s="13"/>
      <c r="FI323" s="13"/>
      <c r="FJ323" s="13"/>
    </row>
    <row r="324" spans="2:166" x14ac:dyDescent="0.25"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B324" s="13"/>
      <c r="DC324" s="13"/>
      <c r="DD324" s="13"/>
      <c r="DE324" s="13"/>
      <c r="DF324" s="13"/>
      <c r="DG324" s="13"/>
      <c r="DH324" s="13"/>
      <c r="DI324" s="13"/>
      <c r="DJ324" s="13"/>
      <c r="DK324" s="13"/>
      <c r="DL324" s="13"/>
      <c r="DM324" s="13"/>
      <c r="DN324" s="13"/>
      <c r="DO324" s="13"/>
      <c r="DP324" s="13"/>
      <c r="DQ324" s="13"/>
      <c r="DR324" s="13"/>
      <c r="DS324" s="13"/>
      <c r="DT324" s="13"/>
      <c r="DU324" s="13"/>
      <c r="DV324" s="13"/>
      <c r="DW324" s="13"/>
      <c r="DX324" s="13"/>
      <c r="DY324" s="13"/>
      <c r="DZ324" s="13"/>
      <c r="EA324" s="13"/>
      <c r="EB324" s="13"/>
      <c r="EC324" s="13"/>
      <c r="ED324" s="13"/>
      <c r="EE324" s="13"/>
      <c r="EF324" s="13"/>
      <c r="EG324" s="13"/>
      <c r="EH324" s="13"/>
      <c r="EI324" s="13"/>
      <c r="EJ324" s="13"/>
      <c r="EK324" s="13"/>
      <c r="EL324" s="13"/>
      <c r="EM324" s="13"/>
      <c r="EN324" s="13"/>
      <c r="EO324" s="13"/>
      <c r="EP324" s="13"/>
      <c r="EQ324" s="13"/>
      <c r="ER324" s="13"/>
      <c r="ES324" s="13"/>
      <c r="ET324" s="13"/>
      <c r="EU324" s="13"/>
      <c r="EV324" s="13"/>
      <c r="EW324" s="13"/>
      <c r="EX324" s="13"/>
      <c r="EY324" s="13"/>
      <c r="EZ324" s="13"/>
      <c r="FA324" s="13"/>
      <c r="FB324" s="13"/>
      <c r="FC324" s="13"/>
      <c r="FD324" s="13"/>
      <c r="FE324" s="13"/>
      <c r="FF324" s="13"/>
      <c r="FG324" s="13"/>
      <c r="FH324" s="13"/>
      <c r="FI324" s="13"/>
      <c r="FJ324" s="13"/>
    </row>
    <row r="325" spans="2:166" x14ac:dyDescent="0.25"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B325" s="13"/>
      <c r="DC325" s="13"/>
      <c r="DD325" s="13"/>
      <c r="DE325" s="13"/>
      <c r="DF325" s="13"/>
      <c r="DG325" s="13"/>
      <c r="DH325" s="13"/>
      <c r="DI325" s="13"/>
      <c r="DJ325" s="13"/>
      <c r="DK325" s="13"/>
      <c r="DL325" s="13"/>
      <c r="DM325" s="13"/>
      <c r="DN325" s="13"/>
      <c r="DO325" s="13"/>
      <c r="DP325" s="13"/>
      <c r="DQ325" s="13"/>
      <c r="DR325" s="13"/>
      <c r="DS325" s="13"/>
      <c r="DT325" s="13"/>
      <c r="DU325" s="13"/>
      <c r="DV325" s="13"/>
      <c r="DW325" s="13"/>
      <c r="DX325" s="13"/>
      <c r="DY325" s="13"/>
      <c r="DZ325" s="13"/>
      <c r="EA325" s="13"/>
      <c r="EB325" s="13"/>
      <c r="EC325" s="13"/>
      <c r="ED325" s="13"/>
      <c r="EE325" s="13"/>
      <c r="EF325" s="13"/>
      <c r="EG325" s="13"/>
      <c r="EH325" s="13"/>
      <c r="EI325" s="13"/>
      <c r="EJ325" s="13"/>
      <c r="EK325" s="13"/>
      <c r="EL325" s="13"/>
      <c r="EM325" s="13"/>
      <c r="EN325" s="13"/>
      <c r="EO325" s="13"/>
      <c r="EP325" s="13"/>
      <c r="EQ325" s="13"/>
      <c r="ER325" s="13"/>
      <c r="ES325" s="13"/>
      <c r="ET325" s="13"/>
      <c r="EU325" s="13"/>
      <c r="EV325" s="13"/>
      <c r="EW325" s="13"/>
      <c r="EX325" s="13"/>
      <c r="EY325" s="13"/>
      <c r="EZ325" s="13"/>
      <c r="FA325" s="13"/>
      <c r="FB325" s="13"/>
      <c r="FC325" s="13"/>
      <c r="FD325" s="13"/>
      <c r="FE325" s="13"/>
      <c r="FF325" s="13"/>
      <c r="FG325" s="13"/>
      <c r="FH325" s="13"/>
      <c r="FI325" s="13"/>
      <c r="FJ325" s="13"/>
    </row>
    <row r="326" spans="2:166" x14ac:dyDescent="0.25"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B326" s="13"/>
      <c r="DC326" s="13"/>
      <c r="DD326" s="13"/>
      <c r="DE326" s="13"/>
      <c r="DF326" s="13"/>
      <c r="DG326" s="13"/>
      <c r="DH326" s="13"/>
      <c r="DI326" s="13"/>
      <c r="DJ326" s="13"/>
      <c r="DK326" s="13"/>
      <c r="DL326" s="13"/>
      <c r="DM326" s="13"/>
      <c r="DN326" s="13"/>
      <c r="DO326" s="13"/>
      <c r="DP326" s="13"/>
      <c r="DQ326" s="13"/>
      <c r="DR326" s="13"/>
      <c r="DS326" s="13"/>
      <c r="DT326" s="13"/>
      <c r="DU326" s="13"/>
      <c r="DV326" s="13"/>
      <c r="DW326" s="13"/>
      <c r="DX326" s="13"/>
      <c r="DY326" s="13"/>
      <c r="DZ326" s="13"/>
      <c r="EA326" s="13"/>
      <c r="EB326" s="13"/>
      <c r="EC326" s="13"/>
      <c r="ED326" s="13"/>
      <c r="EE326" s="13"/>
      <c r="EF326" s="13"/>
      <c r="EG326" s="13"/>
      <c r="EH326" s="13"/>
      <c r="EI326" s="13"/>
      <c r="EJ326" s="13"/>
      <c r="EK326" s="13"/>
      <c r="EL326" s="13"/>
      <c r="EM326" s="13"/>
      <c r="EN326" s="13"/>
      <c r="EO326" s="13"/>
      <c r="EP326" s="13"/>
      <c r="EQ326" s="13"/>
      <c r="ER326" s="13"/>
      <c r="ES326" s="13"/>
      <c r="ET326" s="13"/>
      <c r="EU326" s="13"/>
      <c r="EV326" s="13"/>
      <c r="EW326" s="13"/>
      <c r="EX326" s="13"/>
      <c r="EY326" s="13"/>
      <c r="EZ326" s="13"/>
      <c r="FA326" s="13"/>
      <c r="FB326" s="13"/>
      <c r="FC326" s="13"/>
      <c r="FD326" s="13"/>
      <c r="FE326" s="13"/>
      <c r="FF326" s="13"/>
      <c r="FG326" s="13"/>
      <c r="FH326" s="13"/>
      <c r="FI326" s="13"/>
      <c r="FJ326" s="13"/>
    </row>
    <row r="327" spans="2:166" x14ac:dyDescent="0.25"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B327" s="13"/>
      <c r="DC327" s="13"/>
      <c r="DD327" s="13"/>
      <c r="DE327" s="13"/>
      <c r="DF327" s="13"/>
      <c r="DG327" s="13"/>
      <c r="DH327" s="13"/>
      <c r="DI327" s="13"/>
      <c r="DJ327" s="13"/>
      <c r="DK327" s="13"/>
      <c r="DL327" s="13"/>
      <c r="DM327" s="13"/>
      <c r="DN327" s="13"/>
      <c r="DO327" s="13"/>
      <c r="DP327" s="13"/>
      <c r="DQ327" s="13"/>
      <c r="DR327" s="13"/>
      <c r="DS327" s="13"/>
      <c r="DT327" s="13"/>
      <c r="DU327" s="13"/>
      <c r="DV327" s="13"/>
      <c r="DW327" s="13"/>
      <c r="DX327" s="13"/>
      <c r="DY327" s="13"/>
      <c r="DZ327" s="13"/>
      <c r="EA327" s="13"/>
      <c r="EB327" s="13"/>
      <c r="EC327" s="13"/>
      <c r="ED327" s="13"/>
      <c r="EE327" s="13"/>
      <c r="EF327" s="13"/>
      <c r="EG327" s="13"/>
      <c r="EH327" s="13"/>
      <c r="EI327" s="13"/>
      <c r="EJ327" s="13"/>
      <c r="EK327" s="13"/>
      <c r="EL327" s="13"/>
      <c r="EM327" s="13"/>
      <c r="EN327" s="13"/>
      <c r="EO327" s="13"/>
      <c r="EP327" s="13"/>
      <c r="EQ327" s="13"/>
      <c r="ER327" s="13"/>
      <c r="ES327" s="13"/>
      <c r="ET327" s="13"/>
      <c r="EU327" s="13"/>
      <c r="EV327" s="13"/>
      <c r="EW327" s="13"/>
      <c r="EX327" s="13"/>
      <c r="EY327" s="13"/>
      <c r="EZ327" s="13"/>
      <c r="FA327" s="13"/>
      <c r="FB327" s="13"/>
      <c r="FC327" s="13"/>
      <c r="FD327" s="13"/>
      <c r="FE327" s="13"/>
      <c r="FF327" s="13"/>
      <c r="FG327" s="13"/>
      <c r="FH327" s="13"/>
      <c r="FI327" s="13"/>
      <c r="FJ327" s="13"/>
    </row>
    <row r="328" spans="2:166" x14ac:dyDescent="0.25"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B328" s="13"/>
      <c r="DC328" s="13"/>
      <c r="DD328" s="13"/>
      <c r="DE328" s="13"/>
      <c r="DF328" s="13"/>
      <c r="DG328" s="13"/>
      <c r="DH328" s="13"/>
      <c r="DI328" s="13"/>
      <c r="DJ328" s="13"/>
      <c r="DK328" s="13"/>
      <c r="DL328" s="13"/>
      <c r="DM328" s="13"/>
      <c r="DN328" s="13"/>
      <c r="DO328" s="13"/>
      <c r="DP328" s="13"/>
      <c r="DQ328" s="13"/>
      <c r="DR328" s="13"/>
      <c r="DS328" s="13"/>
      <c r="DT328" s="13"/>
      <c r="DU328" s="13"/>
      <c r="DV328" s="13"/>
      <c r="DW328" s="13"/>
      <c r="DX328" s="13"/>
      <c r="DY328" s="13"/>
      <c r="DZ328" s="13"/>
      <c r="EA328" s="13"/>
      <c r="EB328" s="13"/>
      <c r="EC328" s="13"/>
      <c r="ED328" s="13"/>
      <c r="EE328" s="13"/>
      <c r="EF328" s="13"/>
      <c r="EG328" s="13"/>
      <c r="EH328" s="13"/>
      <c r="EI328" s="13"/>
      <c r="EJ328" s="13"/>
      <c r="EK328" s="13"/>
      <c r="EL328" s="13"/>
      <c r="EM328" s="13"/>
      <c r="EN328" s="13"/>
      <c r="EO328" s="13"/>
      <c r="EP328" s="13"/>
      <c r="EQ328" s="13"/>
      <c r="ER328" s="13"/>
      <c r="ES328" s="13"/>
      <c r="ET328" s="13"/>
      <c r="EU328" s="13"/>
      <c r="EV328" s="13"/>
      <c r="EW328" s="13"/>
      <c r="EX328" s="13"/>
      <c r="EY328" s="13"/>
      <c r="EZ328" s="13"/>
      <c r="FA328" s="13"/>
      <c r="FB328" s="13"/>
      <c r="FC328" s="13"/>
      <c r="FD328" s="13"/>
      <c r="FE328" s="13"/>
      <c r="FF328" s="13"/>
      <c r="FG328" s="13"/>
      <c r="FH328" s="13"/>
      <c r="FI328" s="13"/>
      <c r="FJ328" s="13"/>
    </row>
    <row r="329" spans="2:166" x14ac:dyDescent="0.25"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B329" s="13"/>
      <c r="DC329" s="13"/>
      <c r="DD329" s="13"/>
      <c r="DE329" s="13"/>
      <c r="DF329" s="13"/>
      <c r="DG329" s="13"/>
      <c r="DH329" s="13"/>
      <c r="DI329" s="13"/>
      <c r="DJ329" s="13"/>
      <c r="DK329" s="13"/>
      <c r="DL329" s="13"/>
      <c r="DM329" s="13"/>
      <c r="DN329" s="13"/>
      <c r="DO329" s="13"/>
      <c r="DP329" s="13"/>
      <c r="DQ329" s="13"/>
      <c r="DR329" s="13"/>
      <c r="DS329" s="13"/>
      <c r="DT329" s="13"/>
      <c r="DU329" s="13"/>
      <c r="DV329" s="13"/>
      <c r="DW329" s="13"/>
      <c r="DX329" s="13"/>
      <c r="DY329" s="13"/>
      <c r="DZ329" s="13"/>
      <c r="EA329" s="13"/>
      <c r="EB329" s="13"/>
      <c r="EC329" s="13"/>
      <c r="ED329" s="13"/>
      <c r="EE329" s="13"/>
      <c r="EF329" s="13"/>
      <c r="EG329" s="13"/>
      <c r="EH329" s="13"/>
      <c r="EI329" s="13"/>
      <c r="EJ329" s="13"/>
      <c r="EK329" s="13"/>
      <c r="EL329" s="13"/>
      <c r="EM329" s="13"/>
      <c r="EN329" s="13"/>
      <c r="EO329" s="13"/>
      <c r="EP329" s="13"/>
      <c r="EQ329" s="13"/>
      <c r="ER329" s="13"/>
      <c r="ES329" s="13"/>
      <c r="ET329" s="13"/>
      <c r="EU329" s="13"/>
      <c r="EV329" s="13"/>
      <c r="EW329" s="13"/>
      <c r="EX329" s="13"/>
      <c r="EY329" s="13"/>
      <c r="EZ329" s="13"/>
      <c r="FA329" s="13"/>
      <c r="FB329" s="13"/>
      <c r="FC329" s="13"/>
      <c r="FD329" s="13"/>
      <c r="FE329" s="13"/>
      <c r="FF329" s="13"/>
      <c r="FG329" s="13"/>
      <c r="FH329" s="13"/>
      <c r="FI329" s="13"/>
      <c r="FJ329" s="13"/>
    </row>
    <row r="330" spans="2:166" x14ac:dyDescent="0.25"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B330" s="13"/>
      <c r="DC330" s="13"/>
      <c r="DD330" s="13"/>
      <c r="DE330" s="13"/>
      <c r="DF330" s="13"/>
      <c r="DG330" s="13"/>
      <c r="DH330" s="13"/>
      <c r="DI330" s="13"/>
      <c r="DJ330" s="13"/>
      <c r="DK330" s="13"/>
      <c r="DL330" s="13"/>
      <c r="DM330" s="13"/>
      <c r="DN330" s="13"/>
      <c r="DO330" s="13"/>
      <c r="DP330" s="13"/>
      <c r="DQ330" s="13"/>
      <c r="DR330" s="13"/>
      <c r="DS330" s="13"/>
      <c r="DT330" s="13"/>
      <c r="DU330" s="13"/>
      <c r="DV330" s="13"/>
      <c r="DW330" s="13"/>
      <c r="DX330" s="13"/>
      <c r="DY330" s="13"/>
      <c r="DZ330" s="13"/>
      <c r="EA330" s="13"/>
      <c r="EB330" s="13"/>
      <c r="EC330" s="13"/>
      <c r="ED330" s="13"/>
      <c r="EE330" s="13"/>
      <c r="EF330" s="13"/>
      <c r="EG330" s="13"/>
      <c r="EH330" s="13"/>
      <c r="EI330" s="13"/>
      <c r="EJ330" s="13"/>
      <c r="EK330" s="13"/>
      <c r="EL330" s="13"/>
      <c r="EM330" s="13"/>
      <c r="EN330" s="13"/>
      <c r="EO330" s="13"/>
      <c r="EP330" s="13"/>
      <c r="EQ330" s="13"/>
      <c r="ER330" s="13"/>
      <c r="ES330" s="13"/>
      <c r="ET330" s="13"/>
      <c r="EU330" s="13"/>
      <c r="EV330" s="13"/>
      <c r="EW330" s="13"/>
      <c r="EX330" s="13"/>
      <c r="EY330" s="13"/>
      <c r="EZ330" s="13"/>
      <c r="FA330" s="13"/>
      <c r="FB330" s="13"/>
      <c r="FC330" s="13"/>
      <c r="FD330" s="13"/>
      <c r="FE330" s="13"/>
      <c r="FF330" s="13"/>
      <c r="FG330" s="13"/>
      <c r="FH330" s="13"/>
      <c r="FI330" s="13"/>
      <c r="FJ330" s="13"/>
    </row>
    <row r="331" spans="2:166" x14ac:dyDescent="0.25"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B331" s="13"/>
      <c r="DC331" s="13"/>
      <c r="DD331" s="13"/>
      <c r="DE331" s="13"/>
      <c r="DF331" s="13"/>
      <c r="DG331" s="13"/>
      <c r="DH331" s="13"/>
      <c r="DI331" s="13"/>
      <c r="DJ331" s="13"/>
      <c r="DK331" s="13"/>
      <c r="DL331" s="13"/>
      <c r="DM331" s="13"/>
      <c r="DN331" s="13"/>
      <c r="DO331" s="13"/>
      <c r="DP331" s="13"/>
      <c r="DQ331" s="13"/>
      <c r="DR331" s="13"/>
      <c r="DS331" s="13"/>
      <c r="DT331" s="13"/>
      <c r="DU331" s="13"/>
      <c r="DV331" s="13"/>
      <c r="DW331" s="13"/>
      <c r="DX331" s="13"/>
      <c r="DY331" s="13"/>
      <c r="DZ331" s="13"/>
      <c r="EA331" s="13"/>
      <c r="EB331" s="13"/>
      <c r="EC331" s="13"/>
      <c r="ED331" s="13"/>
      <c r="EE331" s="13"/>
      <c r="EF331" s="13"/>
      <c r="EG331" s="13"/>
      <c r="EH331" s="13"/>
      <c r="EI331" s="13"/>
      <c r="EJ331" s="13"/>
      <c r="EK331" s="13"/>
      <c r="EL331" s="13"/>
      <c r="EM331" s="13"/>
      <c r="EN331" s="13"/>
      <c r="EO331" s="13"/>
      <c r="EP331" s="13"/>
      <c r="EQ331" s="13"/>
      <c r="ER331" s="13"/>
      <c r="ES331" s="13"/>
      <c r="ET331" s="13"/>
      <c r="EU331" s="13"/>
      <c r="EV331" s="13"/>
      <c r="EW331" s="13"/>
      <c r="EX331" s="13"/>
      <c r="EY331" s="13"/>
      <c r="EZ331" s="13"/>
      <c r="FA331" s="13"/>
      <c r="FB331" s="13"/>
      <c r="FC331" s="13"/>
      <c r="FD331" s="13"/>
      <c r="FE331" s="13"/>
      <c r="FF331" s="13"/>
      <c r="FG331" s="13"/>
      <c r="FH331" s="13"/>
      <c r="FI331" s="13"/>
      <c r="FJ331" s="13"/>
    </row>
    <row r="332" spans="2:166" x14ac:dyDescent="0.25"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B332" s="13"/>
      <c r="DC332" s="13"/>
      <c r="DD332" s="13"/>
      <c r="DE332" s="13"/>
      <c r="DF332" s="13"/>
      <c r="DG332" s="13"/>
      <c r="DH332" s="13"/>
      <c r="DI332" s="13"/>
      <c r="DJ332" s="13"/>
      <c r="DK332" s="13"/>
      <c r="DL332" s="13"/>
      <c r="DM332" s="13"/>
      <c r="DN332" s="13"/>
      <c r="DO332" s="13"/>
      <c r="DP332" s="13"/>
      <c r="DQ332" s="13"/>
      <c r="DR332" s="13"/>
      <c r="DS332" s="13"/>
      <c r="DT332" s="13"/>
      <c r="DU332" s="13"/>
      <c r="DV332" s="13"/>
      <c r="DW332" s="13"/>
      <c r="DX332" s="13"/>
      <c r="DY332" s="13"/>
      <c r="DZ332" s="13"/>
      <c r="EA332" s="13"/>
      <c r="EB332" s="13"/>
      <c r="EC332" s="13"/>
      <c r="ED332" s="13"/>
      <c r="EE332" s="13"/>
      <c r="EF332" s="13"/>
      <c r="EG332" s="13"/>
      <c r="EH332" s="13"/>
      <c r="EI332" s="13"/>
      <c r="EJ332" s="13"/>
      <c r="EK332" s="13"/>
      <c r="EL332" s="13"/>
      <c r="EM332" s="13"/>
      <c r="EN332" s="13"/>
      <c r="EO332" s="13"/>
      <c r="EP332" s="13"/>
      <c r="EQ332" s="13"/>
      <c r="ER332" s="13"/>
      <c r="ES332" s="13"/>
      <c r="ET332" s="13"/>
      <c r="EU332" s="13"/>
      <c r="EV332" s="13"/>
      <c r="EW332" s="13"/>
      <c r="EX332" s="13"/>
      <c r="EY332" s="13"/>
      <c r="EZ332" s="13"/>
      <c r="FA332" s="13"/>
      <c r="FB332" s="13"/>
      <c r="FC332" s="13"/>
      <c r="FD332" s="13"/>
      <c r="FE332" s="13"/>
      <c r="FF332" s="13"/>
      <c r="FG332" s="13"/>
      <c r="FH332" s="13"/>
      <c r="FI332" s="13"/>
      <c r="FJ332" s="13"/>
    </row>
    <row r="333" spans="2:166" x14ac:dyDescent="0.25"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B333" s="13"/>
      <c r="DC333" s="13"/>
      <c r="DD333" s="13"/>
      <c r="DE333" s="13"/>
      <c r="DF333" s="13"/>
      <c r="DG333" s="13"/>
      <c r="DH333" s="13"/>
      <c r="DI333" s="13"/>
      <c r="DJ333" s="13"/>
      <c r="DK333" s="13"/>
      <c r="DL333" s="13"/>
      <c r="DM333" s="13"/>
      <c r="DN333" s="13"/>
      <c r="DO333" s="13"/>
      <c r="DP333" s="13"/>
      <c r="DQ333" s="13"/>
      <c r="DR333" s="13"/>
      <c r="DS333" s="13"/>
      <c r="DT333" s="13"/>
      <c r="DU333" s="13"/>
      <c r="DV333" s="13"/>
      <c r="DW333" s="13"/>
      <c r="DX333" s="13"/>
      <c r="DY333" s="13"/>
      <c r="DZ333" s="13"/>
      <c r="EA333" s="13"/>
      <c r="EB333" s="13"/>
      <c r="EC333" s="13"/>
      <c r="ED333" s="13"/>
      <c r="EE333" s="13"/>
      <c r="EF333" s="13"/>
      <c r="EG333" s="13"/>
      <c r="EH333" s="13"/>
      <c r="EI333" s="13"/>
      <c r="EJ333" s="13"/>
      <c r="EK333" s="13"/>
      <c r="EL333" s="13"/>
      <c r="EM333" s="13"/>
      <c r="EN333" s="13"/>
      <c r="EO333" s="13"/>
      <c r="EP333" s="13"/>
      <c r="EQ333" s="13"/>
      <c r="ER333" s="13"/>
      <c r="ES333" s="13"/>
      <c r="ET333" s="13"/>
      <c r="EU333" s="13"/>
      <c r="EV333" s="13"/>
      <c r="EW333" s="13"/>
      <c r="EX333" s="13"/>
      <c r="EY333" s="13"/>
      <c r="EZ333" s="13"/>
      <c r="FA333" s="13"/>
      <c r="FB333" s="13"/>
      <c r="FC333" s="13"/>
      <c r="FD333" s="13"/>
      <c r="FE333" s="13"/>
      <c r="FF333" s="13"/>
      <c r="FG333" s="13"/>
      <c r="FH333" s="13"/>
      <c r="FI333" s="13"/>
      <c r="FJ333" s="13"/>
    </row>
    <row r="334" spans="2:166" x14ac:dyDescent="0.25"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B334" s="13"/>
      <c r="DC334" s="13"/>
      <c r="DD334" s="13"/>
      <c r="DE334" s="13"/>
      <c r="DF334" s="13"/>
      <c r="DG334" s="13"/>
      <c r="DH334" s="13"/>
      <c r="DI334" s="13"/>
      <c r="DJ334" s="13"/>
      <c r="DK334" s="13"/>
      <c r="DL334" s="13"/>
      <c r="DM334" s="13"/>
      <c r="DN334" s="13"/>
      <c r="DO334" s="13"/>
      <c r="DP334" s="13"/>
      <c r="DQ334" s="13"/>
      <c r="DR334" s="13"/>
      <c r="DS334" s="13"/>
      <c r="DT334" s="13"/>
      <c r="DU334" s="13"/>
      <c r="DV334" s="13"/>
      <c r="DW334" s="13"/>
      <c r="DX334" s="13"/>
      <c r="DY334" s="13"/>
      <c r="DZ334" s="13"/>
      <c r="EA334" s="13"/>
      <c r="EB334" s="13"/>
      <c r="EC334" s="13"/>
      <c r="ED334" s="13"/>
      <c r="EE334" s="13"/>
      <c r="EF334" s="13"/>
      <c r="EG334" s="13"/>
      <c r="EH334" s="13"/>
      <c r="EI334" s="13"/>
      <c r="EJ334" s="13"/>
      <c r="EK334" s="13"/>
      <c r="EL334" s="13"/>
      <c r="EM334" s="13"/>
      <c r="EN334" s="13"/>
      <c r="EO334" s="13"/>
      <c r="EP334" s="13"/>
      <c r="EQ334" s="13"/>
      <c r="ER334" s="13"/>
      <c r="ES334" s="13"/>
      <c r="ET334" s="13"/>
      <c r="EU334" s="13"/>
      <c r="EV334" s="13"/>
      <c r="EW334" s="13"/>
      <c r="EX334" s="13"/>
      <c r="EY334" s="13"/>
      <c r="EZ334" s="13"/>
      <c r="FA334" s="13"/>
      <c r="FB334" s="13"/>
      <c r="FC334" s="13"/>
      <c r="FD334" s="13"/>
      <c r="FE334" s="13"/>
      <c r="FF334" s="13"/>
      <c r="FG334" s="13"/>
      <c r="FH334" s="13"/>
      <c r="FI334" s="13"/>
      <c r="FJ334" s="13"/>
    </row>
    <row r="335" spans="2:166" x14ac:dyDescent="0.25"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B335" s="13"/>
      <c r="DC335" s="13"/>
      <c r="DD335" s="13"/>
      <c r="DE335" s="13"/>
      <c r="DF335" s="13"/>
      <c r="DG335" s="13"/>
      <c r="DH335" s="13"/>
      <c r="DI335" s="13"/>
      <c r="DJ335" s="13"/>
      <c r="DK335" s="13"/>
      <c r="DL335" s="13"/>
      <c r="DM335" s="13"/>
      <c r="DN335" s="13"/>
      <c r="DO335" s="13"/>
      <c r="DP335" s="13"/>
      <c r="DQ335" s="13"/>
      <c r="DR335" s="13"/>
      <c r="DS335" s="13"/>
      <c r="DT335" s="13"/>
      <c r="DU335" s="13"/>
      <c r="DV335" s="13"/>
      <c r="DW335" s="13"/>
      <c r="DX335" s="13"/>
      <c r="DY335" s="13"/>
      <c r="DZ335" s="13"/>
      <c r="EA335" s="13"/>
      <c r="EB335" s="13"/>
      <c r="EC335" s="13"/>
      <c r="ED335" s="13"/>
      <c r="EE335" s="13"/>
      <c r="EF335" s="13"/>
      <c r="EG335" s="13"/>
      <c r="EH335" s="13"/>
      <c r="EI335" s="13"/>
      <c r="EJ335" s="13"/>
      <c r="EK335" s="13"/>
      <c r="EL335" s="13"/>
      <c r="EM335" s="13"/>
      <c r="EN335" s="13"/>
      <c r="EO335" s="13"/>
      <c r="EP335" s="13"/>
      <c r="EQ335" s="13"/>
      <c r="ER335" s="13"/>
      <c r="ES335" s="13"/>
      <c r="ET335" s="13"/>
      <c r="EU335" s="13"/>
      <c r="EV335" s="13"/>
      <c r="EW335" s="13"/>
      <c r="EX335" s="13"/>
      <c r="EY335" s="13"/>
      <c r="EZ335" s="13"/>
      <c r="FA335" s="13"/>
      <c r="FB335" s="13"/>
      <c r="FC335" s="13"/>
      <c r="FD335" s="13"/>
      <c r="FE335" s="13"/>
      <c r="FF335" s="13"/>
      <c r="FG335" s="13"/>
      <c r="FH335" s="13"/>
      <c r="FI335" s="13"/>
      <c r="FJ335" s="13"/>
    </row>
    <row r="336" spans="2:166" x14ac:dyDescent="0.25"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B336" s="13"/>
      <c r="DC336" s="13"/>
      <c r="DD336" s="13"/>
      <c r="DE336" s="13"/>
      <c r="DF336" s="13"/>
      <c r="DG336" s="13"/>
      <c r="DH336" s="13"/>
      <c r="DI336" s="13"/>
      <c r="DJ336" s="13"/>
      <c r="DK336" s="13"/>
      <c r="DL336" s="13"/>
      <c r="DM336" s="13"/>
      <c r="DN336" s="13"/>
      <c r="DO336" s="13"/>
      <c r="DP336" s="13"/>
      <c r="DQ336" s="13"/>
      <c r="DR336" s="13"/>
      <c r="DS336" s="13"/>
      <c r="DT336" s="13"/>
      <c r="DU336" s="13"/>
      <c r="DV336" s="13"/>
      <c r="DW336" s="13"/>
      <c r="DX336" s="13"/>
      <c r="DY336" s="13"/>
      <c r="DZ336" s="13"/>
      <c r="EA336" s="13"/>
      <c r="EB336" s="13"/>
      <c r="EC336" s="13"/>
      <c r="ED336" s="13"/>
      <c r="EE336" s="13"/>
      <c r="EF336" s="13"/>
      <c r="EG336" s="13"/>
      <c r="EH336" s="13"/>
      <c r="EI336" s="13"/>
      <c r="EJ336" s="13"/>
      <c r="EK336" s="13"/>
      <c r="EL336" s="13"/>
      <c r="EM336" s="13"/>
      <c r="EN336" s="13"/>
      <c r="EO336" s="13"/>
      <c r="EP336" s="13"/>
      <c r="EQ336" s="13"/>
      <c r="ER336" s="13"/>
      <c r="ES336" s="13"/>
      <c r="ET336" s="13"/>
      <c r="EU336" s="13"/>
      <c r="EV336" s="13"/>
      <c r="EW336" s="13"/>
      <c r="EX336" s="13"/>
      <c r="EY336" s="13"/>
      <c r="EZ336" s="13"/>
      <c r="FA336" s="13"/>
      <c r="FB336" s="13"/>
      <c r="FC336" s="13"/>
      <c r="FD336" s="13"/>
      <c r="FE336" s="13"/>
      <c r="FF336" s="13"/>
      <c r="FG336" s="13"/>
      <c r="FH336" s="13"/>
      <c r="FI336" s="13"/>
      <c r="FJ336" s="13"/>
    </row>
    <row r="337" spans="2:166" x14ac:dyDescent="0.25"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B337" s="13"/>
      <c r="DC337" s="13"/>
      <c r="DD337" s="13"/>
      <c r="DE337" s="13"/>
      <c r="DF337" s="13"/>
      <c r="DG337" s="13"/>
      <c r="DH337" s="13"/>
      <c r="DI337" s="13"/>
      <c r="DJ337" s="13"/>
      <c r="DK337" s="13"/>
      <c r="DL337" s="13"/>
      <c r="DM337" s="13"/>
      <c r="DN337" s="13"/>
      <c r="DO337" s="13"/>
      <c r="DP337" s="13"/>
      <c r="DQ337" s="13"/>
      <c r="DR337" s="13"/>
      <c r="DS337" s="13"/>
      <c r="DT337" s="13"/>
      <c r="DU337" s="13"/>
      <c r="DV337" s="13"/>
      <c r="DW337" s="13"/>
      <c r="DX337" s="13"/>
      <c r="DY337" s="13"/>
      <c r="DZ337" s="13"/>
      <c r="EA337" s="13"/>
      <c r="EB337" s="13"/>
      <c r="EC337" s="13"/>
      <c r="ED337" s="13"/>
      <c r="EE337" s="13"/>
      <c r="EF337" s="13"/>
      <c r="EG337" s="13"/>
      <c r="EH337" s="13"/>
      <c r="EI337" s="13"/>
      <c r="EJ337" s="13"/>
      <c r="EK337" s="13"/>
      <c r="EL337" s="13"/>
      <c r="EM337" s="13"/>
      <c r="EN337" s="13"/>
      <c r="EO337" s="13"/>
      <c r="EP337" s="13"/>
      <c r="EQ337" s="13"/>
      <c r="ER337" s="13"/>
      <c r="ES337" s="13"/>
      <c r="ET337" s="13"/>
      <c r="EU337" s="13"/>
      <c r="EV337" s="13"/>
      <c r="EW337" s="13"/>
      <c r="EX337" s="13"/>
      <c r="EY337" s="13"/>
      <c r="EZ337" s="13"/>
      <c r="FA337" s="13"/>
      <c r="FB337" s="13"/>
      <c r="FC337" s="13"/>
      <c r="FD337" s="13"/>
      <c r="FE337" s="13"/>
      <c r="FF337" s="13"/>
      <c r="FG337" s="13"/>
      <c r="FH337" s="13"/>
      <c r="FI337" s="13"/>
      <c r="FJ337" s="13"/>
    </row>
    <row r="338" spans="2:166" x14ac:dyDescent="0.25"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B338" s="13"/>
      <c r="DC338" s="13"/>
      <c r="DD338" s="13"/>
      <c r="DE338" s="13"/>
      <c r="DF338" s="13"/>
      <c r="DG338" s="13"/>
      <c r="DH338" s="13"/>
      <c r="DI338" s="13"/>
      <c r="DJ338" s="13"/>
      <c r="DK338" s="13"/>
      <c r="DL338" s="13"/>
      <c r="DM338" s="13"/>
      <c r="DN338" s="13"/>
      <c r="DO338" s="13"/>
      <c r="DP338" s="13"/>
      <c r="DQ338" s="13"/>
      <c r="DR338" s="13"/>
      <c r="DS338" s="13"/>
      <c r="DT338" s="13"/>
      <c r="DU338" s="13"/>
      <c r="DV338" s="13"/>
      <c r="DW338" s="13"/>
      <c r="DX338" s="13"/>
      <c r="DY338" s="13"/>
      <c r="DZ338" s="13"/>
      <c r="EA338" s="13"/>
      <c r="EB338" s="13"/>
      <c r="EC338" s="13"/>
      <c r="ED338" s="13"/>
      <c r="EE338" s="13"/>
      <c r="EF338" s="13"/>
      <c r="EG338" s="13"/>
      <c r="EH338" s="13"/>
      <c r="EI338" s="13"/>
      <c r="EJ338" s="13"/>
      <c r="EK338" s="13"/>
      <c r="EL338" s="13"/>
      <c r="EM338" s="13"/>
      <c r="EN338" s="13"/>
      <c r="EO338" s="13"/>
      <c r="EP338" s="13"/>
      <c r="EQ338" s="13"/>
      <c r="ER338" s="13"/>
      <c r="ES338" s="13"/>
      <c r="ET338" s="13"/>
      <c r="EU338" s="13"/>
      <c r="EV338" s="13"/>
      <c r="EW338" s="13"/>
      <c r="EX338" s="13"/>
      <c r="EY338" s="13"/>
      <c r="EZ338" s="13"/>
      <c r="FA338" s="13"/>
      <c r="FB338" s="13"/>
      <c r="FC338" s="13"/>
      <c r="FD338" s="13"/>
      <c r="FE338" s="13"/>
      <c r="FF338" s="13"/>
      <c r="FG338" s="13"/>
      <c r="FH338" s="13"/>
      <c r="FI338" s="13"/>
      <c r="FJ338" s="13"/>
    </row>
    <row r="339" spans="2:166" x14ac:dyDescent="0.25"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B339" s="13"/>
      <c r="DC339" s="13"/>
      <c r="DD339" s="13"/>
      <c r="DE339" s="13"/>
      <c r="DF339" s="13"/>
      <c r="DG339" s="13"/>
      <c r="DH339" s="13"/>
      <c r="DI339" s="13"/>
      <c r="DJ339" s="13"/>
      <c r="DK339" s="13"/>
      <c r="DL339" s="13"/>
      <c r="DM339" s="13"/>
      <c r="DN339" s="13"/>
      <c r="DO339" s="13"/>
      <c r="DP339" s="13"/>
      <c r="DQ339" s="13"/>
      <c r="DR339" s="13"/>
      <c r="DS339" s="13"/>
      <c r="DT339" s="13"/>
      <c r="DU339" s="13"/>
      <c r="DV339" s="13"/>
      <c r="DW339" s="13"/>
      <c r="DX339" s="13"/>
      <c r="DY339" s="13"/>
      <c r="DZ339" s="13"/>
      <c r="EA339" s="13"/>
      <c r="EB339" s="13"/>
      <c r="EC339" s="13"/>
      <c r="ED339" s="13"/>
      <c r="EE339" s="13"/>
      <c r="EF339" s="13"/>
      <c r="EG339" s="13"/>
      <c r="EH339" s="13"/>
      <c r="EI339" s="13"/>
      <c r="EJ339" s="13"/>
      <c r="EK339" s="13"/>
      <c r="EL339" s="13"/>
      <c r="EM339" s="13"/>
      <c r="EN339" s="13"/>
      <c r="EO339" s="13"/>
      <c r="EP339" s="13"/>
      <c r="EQ339" s="13"/>
      <c r="ER339" s="13"/>
      <c r="ES339" s="13"/>
      <c r="ET339" s="13"/>
      <c r="EU339" s="13"/>
      <c r="EV339" s="13"/>
      <c r="EW339" s="13"/>
      <c r="EX339" s="13"/>
      <c r="EY339" s="13"/>
      <c r="EZ339" s="13"/>
      <c r="FA339" s="13"/>
      <c r="FB339" s="13"/>
      <c r="FC339" s="13"/>
      <c r="FD339" s="13"/>
      <c r="FE339" s="13"/>
      <c r="FF339" s="13"/>
      <c r="FG339" s="13"/>
      <c r="FH339" s="13"/>
      <c r="FI339" s="13"/>
      <c r="FJ339" s="13"/>
    </row>
    <row r="340" spans="2:166" x14ac:dyDescent="0.25"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B340" s="13"/>
      <c r="DC340" s="13"/>
      <c r="DD340" s="13"/>
      <c r="DE340" s="13"/>
      <c r="DF340" s="13"/>
      <c r="DG340" s="13"/>
      <c r="DH340" s="13"/>
      <c r="DI340" s="13"/>
      <c r="DJ340" s="13"/>
      <c r="DK340" s="13"/>
      <c r="DL340" s="13"/>
      <c r="DM340" s="13"/>
      <c r="DN340" s="13"/>
      <c r="DO340" s="13"/>
      <c r="DP340" s="13"/>
      <c r="DQ340" s="13"/>
      <c r="DR340" s="13"/>
      <c r="DS340" s="13"/>
      <c r="DT340" s="13"/>
      <c r="DU340" s="13"/>
      <c r="DV340" s="13"/>
      <c r="DW340" s="13"/>
      <c r="DX340" s="13"/>
      <c r="DY340" s="13"/>
      <c r="DZ340" s="13"/>
      <c r="EA340" s="13"/>
      <c r="EB340" s="13"/>
      <c r="EC340" s="13"/>
      <c r="ED340" s="13"/>
      <c r="EE340" s="13"/>
      <c r="EF340" s="13"/>
      <c r="EG340" s="13"/>
      <c r="EH340" s="13"/>
      <c r="EI340" s="13"/>
      <c r="EJ340" s="13"/>
      <c r="EK340" s="13"/>
      <c r="EL340" s="13"/>
      <c r="EM340" s="13"/>
      <c r="EN340" s="13"/>
      <c r="EO340" s="13"/>
      <c r="EP340" s="13"/>
      <c r="EQ340" s="13"/>
      <c r="ER340" s="13"/>
      <c r="ES340" s="13"/>
      <c r="ET340" s="13"/>
      <c r="EU340" s="13"/>
      <c r="EV340" s="13"/>
      <c r="EW340" s="13"/>
      <c r="EX340" s="13"/>
      <c r="EY340" s="13"/>
      <c r="EZ340" s="13"/>
      <c r="FA340" s="13"/>
      <c r="FB340" s="13"/>
      <c r="FC340" s="13"/>
      <c r="FD340" s="13"/>
      <c r="FE340" s="13"/>
      <c r="FF340" s="13"/>
      <c r="FG340" s="13"/>
      <c r="FH340" s="13"/>
      <c r="FI340" s="13"/>
      <c r="FJ340" s="13"/>
    </row>
    <row r="341" spans="2:166" x14ac:dyDescent="0.25"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B341" s="13"/>
      <c r="DC341" s="13"/>
      <c r="DD341" s="13"/>
      <c r="DE341" s="13"/>
      <c r="DF341" s="13"/>
      <c r="DG341" s="13"/>
      <c r="DH341" s="13"/>
      <c r="DI341" s="13"/>
      <c r="DJ341" s="13"/>
      <c r="DK341" s="13"/>
      <c r="DL341" s="13"/>
      <c r="DM341" s="13"/>
      <c r="DN341" s="13"/>
      <c r="DO341" s="13"/>
      <c r="DP341" s="13"/>
      <c r="DQ341" s="13"/>
      <c r="DR341" s="13"/>
      <c r="DS341" s="13"/>
      <c r="DT341" s="13"/>
      <c r="DU341" s="13"/>
      <c r="DV341" s="13"/>
      <c r="DW341" s="13"/>
      <c r="DX341" s="13"/>
      <c r="DY341" s="13"/>
      <c r="DZ341" s="13"/>
      <c r="EA341" s="13"/>
      <c r="EB341" s="13"/>
      <c r="EC341" s="13"/>
      <c r="ED341" s="13"/>
      <c r="EE341" s="13"/>
      <c r="EF341" s="13"/>
      <c r="EG341" s="13"/>
      <c r="EH341" s="13"/>
      <c r="EI341" s="13"/>
      <c r="EJ341" s="13"/>
      <c r="EK341" s="13"/>
      <c r="EL341" s="13"/>
      <c r="EM341" s="13"/>
      <c r="EN341" s="13"/>
      <c r="EO341" s="13"/>
      <c r="EP341" s="13"/>
      <c r="EQ341" s="13"/>
      <c r="ER341" s="13"/>
      <c r="ES341" s="13"/>
      <c r="ET341" s="13"/>
      <c r="EU341" s="13"/>
      <c r="EV341" s="13"/>
      <c r="EW341" s="13"/>
      <c r="EX341" s="13"/>
      <c r="EY341" s="13"/>
      <c r="EZ341" s="13"/>
      <c r="FA341" s="13"/>
      <c r="FB341" s="13"/>
      <c r="FC341" s="13"/>
      <c r="FD341" s="13"/>
      <c r="FE341" s="13"/>
      <c r="FF341" s="13"/>
      <c r="FG341" s="13"/>
      <c r="FH341" s="13"/>
      <c r="FI341" s="13"/>
      <c r="FJ341" s="13"/>
    </row>
    <row r="342" spans="2:166" x14ac:dyDescent="0.25"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B342" s="13"/>
      <c r="DC342" s="13"/>
      <c r="DD342" s="13"/>
      <c r="DE342" s="13"/>
      <c r="DF342" s="13"/>
      <c r="DG342" s="13"/>
      <c r="DH342" s="13"/>
      <c r="DI342" s="13"/>
      <c r="DJ342" s="13"/>
      <c r="DK342" s="13"/>
      <c r="DL342" s="13"/>
      <c r="DM342" s="13"/>
      <c r="DN342" s="13"/>
      <c r="DO342" s="13"/>
      <c r="DP342" s="13"/>
      <c r="DQ342" s="13"/>
      <c r="DR342" s="13"/>
      <c r="DS342" s="13"/>
      <c r="DT342" s="13"/>
      <c r="DU342" s="13"/>
      <c r="DV342" s="13"/>
      <c r="DW342" s="13"/>
      <c r="DX342" s="13"/>
      <c r="DY342" s="13"/>
      <c r="DZ342" s="13"/>
      <c r="EA342" s="13"/>
      <c r="EB342" s="13"/>
      <c r="EC342" s="13"/>
      <c r="ED342" s="13"/>
      <c r="EE342" s="13"/>
      <c r="EF342" s="13"/>
      <c r="EG342" s="13"/>
      <c r="EH342" s="13"/>
      <c r="EI342" s="13"/>
      <c r="EJ342" s="13"/>
      <c r="EK342" s="13"/>
      <c r="EL342" s="13"/>
      <c r="EM342" s="13"/>
      <c r="EN342" s="13"/>
      <c r="EO342" s="13"/>
      <c r="EP342" s="13"/>
      <c r="EQ342" s="13"/>
      <c r="ER342" s="13"/>
      <c r="ES342" s="13"/>
      <c r="ET342" s="13"/>
      <c r="EU342" s="13"/>
      <c r="EV342" s="13"/>
      <c r="EW342" s="13"/>
      <c r="EX342" s="13"/>
      <c r="EY342" s="13"/>
      <c r="EZ342" s="13"/>
      <c r="FA342" s="13"/>
      <c r="FB342" s="13"/>
      <c r="FC342" s="13"/>
      <c r="FD342" s="13"/>
      <c r="FE342" s="13"/>
      <c r="FF342" s="13"/>
      <c r="FG342" s="13"/>
      <c r="FH342" s="13"/>
      <c r="FI342" s="13"/>
      <c r="FJ342" s="13"/>
    </row>
    <row r="343" spans="2:166" x14ac:dyDescent="0.25"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B343" s="13"/>
      <c r="DC343" s="13"/>
      <c r="DD343" s="13"/>
      <c r="DE343" s="13"/>
      <c r="DF343" s="13"/>
      <c r="DG343" s="13"/>
      <c r="DH343" s="13"/>
      <c r="DI343" s="13"/>
      <c r="DJ343" s="13"/>
      <c r="DK343" s="13"/>
      <c r="DL343" s="13"/>
      <c r="DM343" s="13"/>
      <c r="DN343" s="13"/>
      <c r="DO343" s="13"/>
      <c r="DP343" s="13"/>
      <c r="DQ343" s="13"/>
      <c r="DR343" s="13"/>
      <c r="DS343" s="13"/>
      <c r="DT343" s="13"/>
      <c r="DU343" s="13"/>
      <c r="DV343" s="13"/>
      <c r="DW343" s="13"/>
      <c r="DX343" s="13"/>
      <c r="DY343" s="13"/>
      <c r="DZ343" s="13"/>
      <c r="EA343" s="13"/>
      <c r="EB343" s="13"/>
      <c r="EC343" s="13"/>
      <c r="ED343" s="13"/>
      <c r="EE343" s="13"/>
      <c r="EF343" s="13"/>
      <c r="EG343" s="13"/>
      <c r="EH343" s="13"/>
      <c r="EI343" s="13"/>
      <c r="EJ343" s="13"/>
      <c r="EK343" s="13"/>
      <c r="EL343" s="13"/>
      <c r="EM343" s="13"/>
      <c r="EN343" s="13"/>
      <c r="EO343" s="13"/>
      <c r="EP343" s="13"/>
      <c r="EQ343" s="13"/>
      <c r="ER343" s="13"/>
      <c r="ES343" s="13"/>
      <c r="ET343" s="13"/>
      <c r="EU343" s="13"/>
      <c r="EV343" s="13"/>
      <c r="EW343" s="13"/>
      <c r="EX343" s="13"/>
      <c r="EY343" s="13"/>
      <c r="EZ343" s="13"/>
      <c r="FA343" s="13"/>
      <c r="FB343" s="13"/>
      <c r="FC343" s="13"/>
      <c r="FD343" s="13"/>
      <c r="FE343" s="13"/>
      <c r="FF343" s="13"/>
      <c r="FG343" s="13"/>
      <c r="FH343" s="13"/>
      <c r="FI343" s="13"/>
      <c r="FJ343" s="13"/>
    </row>
    <row r="344" spans="2:166" x14ac:dyDescent="0.25"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B344" s="13"/>
      <c r="DC344" s="13"/>
      <c r="DD344" s="13"/>
      <c r="DE344" s="13"/>
      <c r="DF344" s="13"/>
      <c r="DG344" s="13"/>
      <c r="DH344" s="13"/>
      <c r="DI344" s="13"/>
      <c r="DJ344" s="13"/>
      <c r="DK344" s="13"/>
      <c r="DL344" s="13"/>
      <c r="DM344" s="13"/>
      <c r="DN344" s="13"/>
      <c r="DO344" s="13"/>
      <c r="DP344" s="13"/>
      <c r="DQ344" s="13"/>
      <c r="DR344" s="13"/>
      <c r="DS344" s="13"/>
      <c r="DT344" s="13"/>
      <c r="DU344" s="13"/>
      <c r="DV344" s="13"/>
      <c r="DW344" s="13"/>
      <c r="DX344" s="13"/>
      <c r="DY344" s="13"/>
      <c r="DZ344" s="13"/>
      <c r="EA344" s="13"/>
      <c r="EB344" s="13"/>
      <c r="EC344" s="13"/>
      <c r="ED344" s="13"/>
      <c r="EE344" s="13"/>
      <c r="EF344" s="13"/>
      <c r="EG344" s="13"/>
      <c r="EH344" s="13"/>
      <c r="EI344" s="13"/>
      <c r="EJ344" s="13"/>
      <c r="EK344" s="13"/>
      <c r="EL344" s="13"/>
      <c r="EM344" s="13"/>
      <c r="EN344" s="13"/>
      <c r="EO344" s="13"/>
      <c r="EP344" s="13"/>
      <c r="EQ344" s="13"/>
      <c r="ER344" s="13"/>
      <c r="ES344" s="13"/>
      <c r="ET344" s="13"/>
      <c r="EU344" s="13"/>
      <c r="EV344" s="13"/>
      <c r="EW344" s="13"/>
      <c r="EX344" s="13"/>
      <c r="EY344" s="13"/>
      <c r="EZ344" s="13"/>
      <c r="FA344" s="13"/>
      <c r="FB344" s="13"/>
      <c r="FC344" s="13"/>
      <c r="FD344" s="13"/>
      <c r="FE344" s="13"/>
      <c r="FF344" s="13"/>
      <c r="FG344" s="13"/>
      <c r="FH344" s="13"/>
      <c r="FI344" s="13"/>
      <c r="FJ344" s="13"/>
    </row>
    <row r="345" spans="2:166" x14ac:dyDescent="0.25"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B345" s="13"/>
      <c r="DC345" s="13"/>
      <c r="DD345" s="13"/>
      <c r="DE345" s="13"/>
      <c r="DF345" s="13"/>
      <c r="DG345" s="13"/>
      <c r="DH345" s="13"/>
      <c r="DI345" s="13"/>
      <c r="DJ345" s="13"/>
      <c r="DK345" s="13"/>
      <c r="DL345" s="13"/>
      <c r="DM345" s="13"/>
      <c r="DN345" s="13"/>
      <c r="DO345" s="13"/>
      <c r="DP345" s="13"/>
      <c r="DQ345" s="13"/>
      <c r="DR345" s="13"/>
      <c r="DS345" s="13"/>
      <c r="DT345" s="13"/>
      <c r="DU345" s="13"/>
      <c r="DV345" s="13"/>
      <c r="DW345" s="13"/>
      <c r="DX345" s="13"/>
      <c r="DY345" s="13"/>
      <c r="DZ345" s="13"/>
      <c r="EA345" s="13"/>
      <c r="EB345" s="13"/>
      <c r="EC345" s="13"/>
      <c r="ED345" s="13"/>
      <c r="EE345" s="13"/>
      <c r="EF345" s="13"/>
      <c r="EG345" s="13"/>
      <c r="EH345" s="13"/>
      <c r="EI345" s="13"/>
      <c r="EJ345" s="13"/>
      <c r="EK345" s="13"/>
      <c r="EL345" s="13"/>
      <c r="EM345" s="13"/>
      <c r="EN345" s="13"/>
      <c r="EO345" s="13"/>
      <c r="EP345" s="13"/>
      <c r="EQ345" s="13"/>
      <c r="ER345" s="13"/>
      <c r="ES345" s="13"/>
      <c r="ET345" s="13"/>
      <c r="EU345" s="13"/>
      <c r="EV345" s="13"/>
      <c r="EW345" s="13"/>
      <c r="EX345" s="13"/>
      <c r="EY345" s="13"/>
      <c r="EZ345" s="13"/>
      <c r="FA345" s="13"/>
      <c r="FB345" s="13"/>
      <c r="FC345" s="13"/>
      <c r="FD345" s="13"/>
      <c r="FE345" s="13"/>
      <c r="FF345" s="13"/>
      <c r="FG345" s="13"/>
      <c r="FH345" s="13"/>
      <c r="FI345" s="13"/>
      <c r="FJ345" s="13"/>
    </row>
    <row r="346" spans="2:166" x14ac:dyDescent="0.25"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B346" s="13"/>
      <c r="DC346" s="13"/>
      <c r="DD346" s="13"/>
      <c r="DE346" s="13"/>
      <c r="DF346" s="13"/>
      <c r="DG346" s="13"/>
      <c r="DH346" s="13"/>
      <c r="DI346" s="13"/>
      <c r="DJ346" s="13"/>
      <c r="DK346" s="13"/>
      <c r="DL346" s="13"/>
      <c r="DM346" s="13"/>
      <c r="DN346" s="13"/>
      <c r="DO346" s="13"/>
      <c r="DP346" s="13"/>
      <c r="DQ346" s="13"/>
      <c r="DR346" s="13"/>
      <c r="DS346" s="13"/>
      <c r="DT346" s="13"/>
      <c r="DU346" s="13"/>
      <c r="DV346" s="13"/>
      <c r="DW346" s="13"/>
      <c r="DX346" s="13"/>
      <c r="DY346" s="13"/>
      <c r="DZ346" s="13"/>
      <c r="EA346" s="13"/>
      <c r="EB346" s="13"/>
      <c r="EC346" s="13"/>
      <c r="ED346" s="13"/>
      <c r="EE346" s="13"/>
      <c r="EF346" s="13"/>
      <c r="EG346" s="13"/>
      <c r="EH346" s="13"/>
      <c r="EI346" s="13"/>
      <c r="EJ346" s="13"/>
      <c r="EK346" s="13"/>
      <c r="EL346" s="13"/>
      <c r="EM346" s="13"/>
      <c r="EN346" s="13"/>
      <c r="EO346" s="13"/>
      <c r="EP346" s="13"/>
      <c r="EQ346" s="13"/>
      <c r="ER346" s="13"/>
      <c r="ES346" s="13"/>
      <c r="ET346" s="13"/>
      <c r="EU346" s="13"/>
      <c r="EV346" s="13"/>
      <c r="EW346" s="13"/>
      <c r="EX346" s="13"/>
      <c r="EY346" s="13"/>
      <c r="EZ346" s="13"/>
      <c r="FA346" s="13"/>
      <c r="FB346" s="13"/>
      <c r="FC346" s="13"/>
      <c r="FD346" s="13"/>
      <c r="FE346" s="13"/>
      <c r="FF346" s="13"/>
      <c r="FG346" s="13"/>
      <c r="FH346" s="13"/>
      <c r="FI346" s="13"/>
      <c r="FJ346" s="13"/>
    </row>
    <row r="347" spans="2:166" x14ac:dyDescent="0.25"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B347" s="13"/>
      <c r="DC347" s="13"/>
      <c r="DD347" s="13"/>
      <c r="DE347" s="13"/>
      <c r="DF347" s="13"/>
      <c r="DG347" s="13"/>
      <c r="DH347" s="13"/>
      <c r="DI347" s="13"/>
      <c r="DJ347" s="13"/>
      <c r="DK347" s="13"/>
      <c r="DL347" s="13"/>
      <c r="DM347" s="13"/>
      <c r="DN347" s="13"/>
      <c r="DO347" s="13"/>
      <c r="DP347" s="13"/>
      <c r="DQ347" s="13"/>
      <c r="DR347" s="13"/>
      <c r="DS347" s="13"/>
      <c r="DT347" s="13"/>
      <c r="DU347" s="13"/>
      <c r="DV347" s="13"/>
      <c r="DW347" s="13"/>
      <c r="DX347" s="13"/>
      <c r="DY347" s="13"/>
      <c r="DZ347" s="13"/>
      <c r="EA347" s="13"/>
      <c r="EB347" s="13"/>
      <c r="EC347" s="13"/>
      <c r="ED347" s="13"/>
      <c r="EE347" s="13"/>
      <c r="EF347" s="13"/>
      <c r="EG347" s="13"/>
      <c r="EH347" s="13"/>
      <c r="EI347" s="13"/>
      <c r="EJ347" s="13"/>
      <c r="EK347" s="13"/>
      <c r="EL347" s="13"/>
      <c r="EM347" s="13"/>
      <c r="EN347" s="13"/>
      <c r="EO347" s="13"/>
      <c r="EP347" s="13"/>
      <c r="EQ347" s="13"/>
      <c r="ER347" s="13"/>
      <c r="ES347" s="13"/>
      <c r="ET347" s="13"/>
      <c r="EU347" s="13"/>
      <c r="EV347" s="13"/>
      <c r="EW347" s="13"/>
      <c r="EX347" s="13"/>
      <c r="EY347" s="13"/>
      <c r="EZ347" s="13"/>
      <c r="FA347" s="13"/>
      <c r="FB347" s="13"/>
      <c r="FC347" s="13"/>
      <c r="FD347" s="13"/>
      <c r="FE347" s="13"/>
      <c r="FF347" s="13"/>
      <c r="FG347" s="13"/>
      <c r="FH347" s="13"/>
      <c r="FI347" s="13"/>
      <c r="FJ347" s="13"/>
    </row>
    <row r="348" spans="2:166" x14ac:dyDescent="0.25"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B348" s="13"/>
      <c r="DC348" s="13"/>
      <c r="DD348" s="13"/>
      <c r="DE348" s="13"/>
      <c r="DF348" s="13"/>
      <c r="DG348" s="13"/>
      <c r="DH348" s="13"/>
      <c r="DI348" s="13"/>
      <c r="DJ348" s="13"/>
      <c r="DK348" s="13"/>
      <c r="DL348" s="13"/>
      <c r="DM348" s="13"/>
      <c r="DN348" s="13"/>
      <c r="DO348" s="13"/>
      <c r="DP348" s="13"/>
      <c r="DQ348" s="13"/>
      <c r="DR348" s="13"/>
      <c r="DS348" s="13"/>
      <c r="DT348" s="13"/>
      <c r="DU348" s="13"/>
      <c r="DV348" s="13"/>
      <c r="DW348" s="13"/>
      <c r="DX348" s="13"/>
      <c r="DY348" s="13"/>
      <c r="DZ348" s="13"/>
      <c r="EA348" s="13"/>
      <c r="EB348" s="13"/>
      <c r="EC348" s="13"/>
      <c r="ED348" s="13"/>
      <c r="EE348" s="13"/>
      <c r="EF348" s="13"/>
      <c r="EG348" s="13"/>
      <c r="EH348" s="13"/>
      <c r="EI348" s="13"/>
      <c r="EJ348" s="13"/>
      <c r="EK348" s="13"/>
      <c r="EL348" s="13"/>
      <c r="EM348" s="13"/>
      <c r="EN348" s="13"/>
      <c r="EO348" s="13"/>
      <c r="EP348" s="13"/>
      <c r="EQ348" s="13"/>
      <c r="ER348" s="13"/>
      <c r="ES348" s="13"/>
      <c r="ET348" s="13"/>
      <c r="EU348" s="13"/>
      <c r="EV348" s="13"/>
      <c r="EW348" s="13"/>
      <c r="EX348" s="13"/>
      <c r="EY348" s="13"/>
      <c r="EZ348" s="13"/>
      <c r="FA348" s="13"/>
      <c r="FB348" s="13"/>
      <c r="FC348" s="13"/>
      <c r="FD348" s="13"/>
      <c r="FE348" s="13"/>
      <c r="FF348" s="13"/>
      <c r="FG348" s="13"/>
      <c r="FH348" s="13"/>
      <c r="FI348" s="13"/>
      <c r="FJ348" s="13"/>
    </row>
    <row r="349" spans="2:166" x14ac:dyDescent="0.25"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B349" s="13"/>
      <c r="DC349" s="13"/>
      <c r="DD349" s="13"/>
      <c r="DE349" s="13"/>
      <c r="DF349" s="13"/>
      <c r="DG349" s="13"/>
      <c r="DH349" s="13"/>
      <c r="DI349" s="13"/>
      <c r="DJ349" s="13"/>
      <c r="DK349" s="13"/>
      <c r="DL349" s="13"/>
      <c r="DM349" s="13"/>
      <c r="DN349" s="13"/>
      <c r="DO349" s="13"/>
      <c r="DP349" s="13"/>
      <c r="DQ349" s="13"/>
      <c r="DR349" s="13"/>
      <c r="DS349" s="13"/>
      <c r="DT349" s="13"/>
      <c r="DU349" s="13"/>
      <c r="DV349" s="13"/>
      <c r="DW349" s="13"/>
      <c r="DX349" s="13"/>
      <c r="DY349" s="13"/>
      <c r="DZ349" s="13"/>
      <c r="EA349" s="13"/>
      <c r="EB349" s="13"/>
      <c r="EC349" s="13"/>
      <c r="ED349" s="13"/>
      <c r="EE349" s="13"/>
      <c r="EF349" s="13"/>
      <c r="EG349" s="13"/>
      <c r="EH349" s="13"/>
      <c r="EI349" s="13"/>
      <c r="EJ349" s="13"/>
      <c r="EK349" s="13"/>
      <c r="EL349" s="13"/>
      <c r="EM349" s="13"/>
      <c r="EN349" s="13"/>
      <c r="EO349" s="13"/>
      <c r="EP349" s="13"/>
      <c r="EQ349" s="13"/>
      <c r="ER349" s="13"/>
      <c r="ES349" s="13"/>
      <c r="ET349" s="13"/>
      <c r="EU349" s="13"/>
      <c r="EV349" s="13"/>
      <c r="EW349" s="13"/>
      <c r="EX349" s="13"/>
      <c r="EY349" s="13"/>
      <c r="EZ349" s="13"/>
      <c r="FA349" s="13"/>
      <c r="FB349" s="13"/>
      <c r="FC349" s="13"/>
      <c r="FD349" s="13"/>
      <c r="FE349" s="13"/>
      <c r="FF349" s="13"/>
      <c r="FG349" s="13"/>
      <c r="FH349" s="13"/>
      <c r="FI349" s="13"/>
      <c r="FJ349" s="13"/>
    </row>
    <row r="350" spans="2:166" x14ac:dyDescent="0.25"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B350" s="13"/>
      <c r="DC350" s="13"/>
      <c r="DD350" s="13"/>
      <c r="DE350" s="13"/>
      <c r="DF350" s="13"/>
      <c r="DG350" s="13"/>
      <c r="DH350" s="13"/>
      <c r="DI350" s="13"/>
      <c r="DJ350" s="13"/>
      <c r="DK350" s="13"/>
      <c r="DL350" s="13"/>
      <c r="DM350" s="13"/>
      <c r="DN350" s="13"/>
      <c r="DO350" s="13"/>
      <c r="DP350" s="13"/>
      <c r="DQ350" s="13"/>
      <c r="DR350" s="13"/>
      <c r="DS350" s="13"/>
      <c r="DT350" s="13"/>
      <c r="DU350" s="13"/>
      <c r="DV350" s="13"/>
      <c r="DW350" s="13"/>
      <c r="DX350" s="13"/>
      <c r="DY350" s="13"/>
      <c r="DZ350" s="13"/>
      <c r="EA350" s="13"/>
      <c r="EB350" s="13"/>
      <c r="EC350" s="13"/>
      <c r="ED350" s="13"/>
      <c r="EE350" s="13"/>
      <c r="EF350" s="13"/>
      <c r="EG350" s="13"/>
      <c r="EH350" s="13"/>
      <c r="EI350" s="13"/>
      <c r="EJ350" s="13"/>
      <c r="EK350" s="13"/>
      <c r="EL350" s="13"/>
      <c r="EM350" s="13"/>
      <c r="EN350" s="13"/>
      <c r="EO350" s="13"/>
      <c r="EP350" s="13"/>
      <c r="EQ350" s="13"/>
      <c r="ER350" s="13"/>
      <c r="ES350" s="13"/>
      <c r="ET350" s="13"/>
      <c r="EU350" s="13"/>
      <c r="EV350" s="13"/>
      <c r="EW350" s="13"/>
      <c r="EX350" s="13"/>
      <c r="EY350" s="13"/>
      <c r="EZ350" s="13"/>
      <c r="FA350" s="13"/>
      <c r="FB350" s="13"/>
      <c r="FC350" s="13"/>
      <c r="FD350" s="13"/>
      <c r="FE350" s="13"/>
      <c r="FF350" s="13"/>
      <c r="FG350" s="13"/>
      <c r="FH350" s="13"/>
      <c r="FI350" s="13"/>
      <c r="FJ350" s="13"/>
    </row>
    <row r="351" spans="2:166" x14ac:dyDescent="0.25"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B351" s="13"/>
      <c r="DC351" s="13"/>
      <c r="DD351" s="13"/>
      <c r="DE351" s="13"/>
      <c r="DF351" s="13"/>
      <c r="DG351" s="13"/>
      <c r="DH351" s="13"/>
      <c r="DI351" s="13"/>
      <c r="DJ351" s="13"/>
      <c r="DK351" s="13"/>
      <c r="DL351" s="13"/>
      <c r="DM351" s="13"/>
      <c r="DN351" s="13"/>
      <c r="DO351" s="13"/>
      <c r="DP351" s="13"/>
      <c r="DQ351" s="13"/>
      <c r="DR351" s="13"/>
      <c r="DS351" s="13"/>
      <c r="DT351" s="13"/>
      <c r="DU351" s="13"/>
      <c r="DV351" s="13"/>
      <c r="DW351" s="13"/>
      <c r="DX351" s="13"/>
      <c r="DY351" s="13"/>
      <c r="DZ351" s="13"/>
      <c r="EA351" s="13"/>
      <c r="EB351" s="13"/>
      <c r="EC351" s="13"/>
      <c r="ED351" s="13"/>
      <c r="EE351" s="13"/>
      <c r="EF351" s="13"/>
      <c r="EG351" s="13"/>
      <c r="EH351" s="13"/>
      <c r="EI351" s="13"/>
      <c r="EJ351" s="13"/>
      <c r="EK351" s="13"/>
      <c r="EL351" s="13"/>
      <c r="EM351" s="13"/>
      <c r="EN351" s="13"/>
      <c r="EO351" s="13"/>
      <c r="EP351" s="13"/>
      <c r="EQ351" s="13"/>
      <c r="ER351" s="13"/>
      <c r="ES351" s="13"/>
      <c r="ET351" s="13"/>
      <c r="EU351" s="13"/>
      <c r="EV351" s="13"/>
      <c r="EW351" s="13"/>
      <c r="EX351" s="13"/>
      <c r="EY351" s="13"/>
      <c r="EZ351" s="13"/>
      <c r="FA351" s="13"/>
      <c r="FB351" s="13"/>
      <c r="FC351" s="13"/>
      <c r="FD351" s="13"/>
      <c r="FE351" s="13"/>
      <c r="FF351" s="13"/>
      <c r="FG351" s="13"/>
      <c r="FH351" s="13"/>
      <c r="FI351" s="13"/>
      <c r="FJ351" s="13"/>
    </row>
    <row r="352" spans="2:166" x14ac:dyDescent="0.25"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B352" s="13"/>
      <c r="DC352" s="13"/>
      <c r="DD352" s="13"/>
      <c r="DE352" s="13"/>
      <c r="DF352" s="13"/>
      <c r="DG352" s="13"/>
      <c r="DH352" s="13"/>
      <c r="DI352" s="13"/>
      <c r="DJ352" s="13"/>
      <c r="DK352" s="13"/>
      <c r="DL352" s="13"/>
      <c r="DM352" s="13"/>
      <c r="DN352" s="13"/>
      <c r="DO352" s="13"/>
      <c r="DP352" s="13"/>
      <c r="DQ352" s="13"/>
      <c r="DR352" s="13"/>
      <c r="DS352" s="13"/>
      <c r="DT352" s="13"/>
      <c r="DU352" s="13"/>
      <c r="DV352" s="13"/>
      <c r="DW352" s="13"/>
      <c r="DX352" s="13"/>
      <c r="DY352" s="13"/>
      <c r="DZ352" s="13"/>
      <c r="EA352" s="13"/>
      <c r="EB352" s="13"/>
      <c r="EC352" s="13"/>
      <c r="ED352" s="13"/>
      <c r="EE352" s="13"/>
      <c r="EF352" s="13"/>
      <c r="EG352" s="13"/>
      <c r="EH352" s="13"/>
      <c r="EI352" s="13"/>
      <c r="EJ352" s="13"/>
      <c r="EK352" s="13"/>
      <c r="EL352" s="13"/>
      <c r="EM352" s="13"/>
      <c r="EN352" s="13"/>
      <c r="EO352" s="13"/>
      <c r="EP352" s="13"/>
      <c r="EQ352" s="13"/>
      <c r="ER352" s="13"/>
      <c r="ES352" s="13"/>
      <c r="ET352" s="13"/>
      <c r="EU352" s="13"/>
      <c r="EV352" s="13"/>
      <c r="EW352" s="13"/>
      <c r="EX352" s="13"/>
      <c r="EY352" s="13"/>
      <c r="EZ352" s="13"/>
      <c r="FA352" s="13"/>
      <c r="FB352" s="13"/>
      <c r="FC352" s="13"/>
      <c r="FD352" s="13"/>
      <c r="FE352" s="13"/>
      <c r="FF352" s="13"/>
      <c r="FG352" s="13"/>
      <c r="FH352" s="13"/>
      <c r="FI352" s="13"/>
      <c r="FJ352" s="13"/>
    </row>
    <row r="353" spans="2:166" x14ac:dyDescent="0.25"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B353" s="13"/>
      <c r="DC353" s="13"/>
      <c r="DD353" s="13"/>
      <c r="DE353" s="13"/>
      <c r="DF353" s="13"/>
      <c r="DG353" s="13"/>
      <c r="DH353" s="13"/>
      <c r="DI353" s="13"/>
      <c r="DJ353" s="13"/>
      <c r="DK353" s="13"/>
      <c r="DL353" s="13"/>
      <c r="DM353" s="13"/>
      <c r="DN353" s="13"/>
      <c r="DO353" s="13"/>
      <c r="DP353" s="13"/>
      <c r="DQ353" s="13"/>
      <c r="DR353" s="13"/>
      <c r="DS353" s="13"/>
      <c r="DT353" s="13"/>
      <c r="DU353" s="13"/>
      <c r="DV353" s="13"/>
      <c r="DW353" s="13"/>
      <c r="DX353" s="13"/>
      <c r="DY353" s="13"/>
      <c r="DZ353" s="13"/>
      <c r="EA353" s="13"/>
      <c r="EB353" s="13"/>
      <c r="EC353" s="13"/>
      <c r="ED353" s="13"/>
      <c r="EE353" s="13"/>
      <c r="EF353" s="13"/>
      <c r="EG353" s="13"/>
      <c r="EH353" s="13"/>
      <c r="EI353" s="13"/>
      <c r="EJ353" s="13"/>
      <c r="EK353" s="13"/>
      <c r="EL353" s="13"/>
      <c r="EM353" s="13"/>
      <c r="EN353" s="13"/>
      <c r="EO353" s="13"/>
      <c r="EP353" s="13"/>
      <c r="EQ353" s="13"/>
      <c r="ER353" s="13"/>
      <c r="ES353" s="13"/>
      <c r="ET353" s="13"/>
      <c r="EU353" s="13"/>
      <c r="EV353" s="13"/>
      <c r="EW353" s="13"/>
      <c r="EX353" s="13"/>
      <c r="EY353" s="13"/>
      <c r="EZ353" s="13"/>
      <c r="FA353" s="13"/>
      <c r="FB353" s="13"/>
      <c r="FC353" s="13"/>
      <c r="FD353" s="13"/>
      <c r="FE353" s="13"/>
      <c r="FF353" s="13"/>
      <c r="FG353" s="13"/>
      <c r="FH353" s="13"/>
      <c r="FI353" s="13"/>
      <c r="FJ353" s="13"/>
    </row>
    <row r="354" spans="2:166" x14ac:dyDescent="0.25"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B354" s="13"/>
      <c r="DC354" s="13"/>
      <c r="DD354" s="13"/>
      <c r="DE354" s="13"/>
      <c r="DF354" s="13"/>
      <c r="DG354" s="13"/>
      <c r="DH354" s="13"/>
      <c r="DI354" s="13"/>
      <c r="DJ354" s="13"/>
      <c r="DK354" s="13"/>
      <c r="DL354" s="13"/>
      <c r="DM354" s="13"/>
      <c r="DN354" s="13"/>
      <c r="DO354" s="13"/>
      <c r="DP354" s="13"/>
      <c r="DQ354" s="13"/>
      <c r="DR354" s="13"/>
      <c r="DS354" s="13"/>
      <c r="DT354" s="13"/>
      <c r="DU354" s="13"/>
      <c r="DV354" s="13"/>
      <c r="DW354" s="13"/>
      <c r="DX354" s="13"/>
      <c r="DY354" s="13"/>
      <c r="DZ354" s="13"/>
      <c r="EA354" s="13"/>
      <c r="EB354" s="13"/>
      <c r="EC354" s="13"/>
      <c r="ED354" s="13"/>
      <c r="EE354" s="13"/>
      <c r="EF354" s="13"/>
      <c r="EG354" s="13"/>
      <c r="EH354" s="13"/>
      <c r="EI354" s="13"/>
      <c r="EJ354" s="13"/>
      <c r="EK354" s="13"/>
      <c r="EL354" s="13"/>
      <c r="EM354" s="13"/>
      <c r="EN354" s="13"/>
      <c r="EO354" s="13"/>
      <c r="EP354" s="13"/>
      <c r="EQ354" s="13"/>
      <c r="ER354" s="13"/>
      <c r="ES354" s="13"/>
      <c r="ET354" s="13"/>
      <c r="EU354" s="13"/>
      <c r="EV354" s="13"/>
      <c r="EW354" s="13"/>
      <c r="EX354" s="13"/>
      <c r="EY354" s="13"/>
      <c r="EZ354" s="13"/>
      <c r="FA354" s="13"/>
      <c r="FB354" s="13"/>
      <c r="FC354" s="13"/>
      <c r="FD354" s="13"/>
      <c r="FE354" s="13"/>
      <c r="FF354" s="13"/>
      <c r="FG354" s="13"/>
      <c r="FH354" s="13"/>
      <c r="FI354" s="13"/>
      <c r="FJ354" s="13"/>
    </row>
    <row r="355" spans="2:166" x14ac:dyDescent="0.25"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B355" s="13"/>
      <c r="DC355" s="13"/>
      <c r="DD355" s="13"/>
      <c r="DE355" s="13"/>
      <c r="DF355" s="13"/>
      <c r="DG355" s="13"/>
      <c r="DH355" s="13"/>
      <c r="DI355" s="13"/>
      <c r="DJ355" s="13"/>
      <c r="DK355" s="13"/>
      <c r="DL355" s="13"/>
      <c r="DM355" s="13"/>
      <c r="DN355" s="13"/>
      <c r="DO355" s="13"/>
      <c r="DP355" s="13"/>
      <c r="DQ355" s="13"/>
      <c r="DR355" s="13"/>
      <c r="DS355" s="13"/>
      <c r="DT355" s="13"/>
      <c r="DU355" s="13"/>
      <c r="DV355" s="13"/>
      <c r="DW355" s="13"/>
      <c r="DX355" s="13"/>
      <c r="DY355" s="13"/>
      <c r="DZ355" s="13"/>
      <c r="EA355" s="13"/>
      <c r="EB355" s="13"/>
      <c r="EC355" s="13"/>
      <c r="ED355" s="13"/>
      <c r="EE355" s="13"/>
      <c r="EF355" s="13"/>
      <c r="EG355" s="13"/>
      <c r="EH355" s="13"/>
      <c r="EI355" s="13"/>
      <c r="EJ355" s="13"/>
      <c r="EK355" s="13"/>
      <c r="EL355" s="13"/>
      <c r="EM355" s="13"/>
      <c r="EN355" s="13"/>
      <c r="EO355" s="13"/>
      <c r="EP355" s="13"/>
      <c r="EQ355" s="13"/>
      <c r="ER355" s="13"/>
      <c r="ES355" s="13"/>
      <c r="ET355" s="13"/>
      <c r="EU355" s="13"/>
      <c r="EV355" s="13"/>
      <c r="EW355" s="13"/>
      <c r="EX355" s="13"/>
      <c r="EY355" s="13"/>
      <c r="EZ355" s="13"/>
      <c r="FA355" s="13"/>
      <c r="FB355" s="13"/>
      <c r="FC355" s="13"/>
      <c r="FD355" s="13"/>
      <c r="FE355" s="13"/>
      <c r="FF355" s="13"/>
      <c r="FG355" s="13"/>
      <c r="FH355" s="13"/>
      <c r="FI355" s="13"/>
      <c r="FJ355" s="13"/>
    </row>
    <row r="356" spans="2:166" x14ac:dyDescent="0.25"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B356" s="13"/>
      <c r="DC356" s="13"/>
      <c r="DD356" s="13"/>
      <c r="DE356" s="13"/>
      <c r="DF356" s="13"/>
      <c r="DG356" s="13"/>
      <c r="DH356" s="13"/>
      <c r="DI356" s="13"/>
      <c r="DJ356" s="13"/>
      <c r="DK356" s="13"/>
      <c r="DL356" s="13"/>
      <c r="DM356" s="13"/>
      <c r="DN356" s="13"/>
      <c r="DO356" s="13"/>
      <c r="DP356" s="13"/>
      <c r="DQ356" s="13"/>
      <c r="DR356" s="13"/>
      <c r="DS356" s="13"/>
      <c r="DT356" s="13"/>
      <c r="DU356" s="13"/>
      <c r="DV356" s="13"/>
      <c r="DW356" s="13"/>
      <c r="DX356" s="13"/>
      <c r="DY356" s="13"/>
      <c r="DZ356" s="13"/>
      <c r="EA356" s="13"/>
      <c r="EB356" s="13"/>
      <c r="EC356" s="13"/>
      <c r="ED356" s="13"/>
      <c r="EE356" s="13"/>
      <c r="EF356" s="13"/>
      <c r="EG356" s="13"/>
      <c r="EH356" s="13"/>
      <c r="EI356" s="13"/>
      <c r="EJ356" s="13"/>
      <c r="EK356" s="13"/>
      <c r="EL356" s="13"/>
      <c r="EM356" s="13"/>
      <c r="EN356" s="13"/>
      <c r="EO356" s="13"/>
      <c r="EP356" s="13"/>
      <c r="EQ356" s="13"/>
      <c r="ER356" s="13"/>
      <c r="ES356" s="13"/>
      <c r="ET356" s="13"/>
      <c r="EU356" s="13"/>
      <c r="EV356" s="13"/>
      <c r="EW356" s="13"/>
      <c r="EX356" s="13"/>
      <c r="EY356" s="13"/>
      <c r="EZ356" s="13"/>
      <c r="FA356" s="13"/>
      <c r="FB356" s="13"/>
      <c r="FC356" s="13"/>
      <c r="FD356" s="13"/>
      <c r="FE356" s="13"/>
      <c r="FF356" s="13"/>
      <c r="FG356" s="13"/>
      <c r="FH356" s="13"/>
      <c r="FI356" s="13"/>
      <c r="FJ356" s="13"/>
    </row>
    <row r="357" spans="2:166" x14ac:dyDescent="0.25"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B357" s="13"/>
      <c r="DC357" s="13"/>
      <c r="DD357" s="13"/>
      <c r="DE357" s="13"/>
      <c r="DF357" s="13"/>
      <c r="DG357" s="13"/>
      <c r="DH357" s="13"/>
      <c r="DI357" s="13"/>
      <c r="DJ357" s="13"/>
      <c r="DK357" s="13"/>
      <c r="DL357" s="13"/>
      <c r="DM357" s="13"/>
      <c r="DN357" s="13"/>
      <c r="DO357" s="13"/>
      <c r="DP357" s="13"/>
      <c r="DQ357" s="13"/>
      <c r="DR357" s="13"/>
      <c r="DS357" s="13"/>
      <c r="DT357" s="13"/>
      <c r="DU357" s="13"/>
      <c r="DV357" s="13"/>
      <c r="DW357" s="13"/>
      <c r="DX357" s="13"/>
      <c r="DY357" s="13"/>
      <c r="DZ357" s="13"/>
      <c r="EA357" s="13"/>
      <c r="EB357" s="13"/>
      <c r="EC357" s="13"/>
      <c r="ED357" s="13"/>
      <c r="EE357" s="13"/>
      <c r="EF357" s="13"/>
      <c r="EG357" s="13"/>
      <c r="EH357" s="13"/>
      <c r="EI357" s="13"/>
      <c r="EJ357" s="13"/>
      <c r="EK357" s="13"/>
      <c r="EL357" s="13"/>
      <c r="EM357" s="13"/>
      <c r="EN357" s="13"/>
      <c r="EO357" s="13"/>
      <c r="EP357" s="13"/>
      <c r="EQ357" s="13"/>
      <c r="ER357" s="13"/>
      <c r="ES357" s="13"/>
      <c r="ET357" s="13"/>
      <c r="EU357" s="13"/>
      <c r="EV357" s="13"/>
      <c r="EW357" s="13"/>
      <c r="EX357" s="13"/>
      <c r="EY357" s="13"/>
      <c r="EZ357" s="13"/>
      <c r="FA357" s="13"/>
      <c r="FB357" s="13"/>
      <c r="FC357" s="13"/>
      <c r="FD357" s="13"/>
      <c r="FE357" s="13"/>
      <c r="FF357" s="13"/>
      <c r="FG357" s="13"/>
      <c r="FH357" s="13"/>
      <c r="FI357" s="13"/>
      <c r="FJ357" s="13"/>
    </row>
    <row r="358" spans="2:166" x14ac:dyDescent="0.25"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B358" s="13"/>
      <c r="DC358" s="13"/>
      <c r="DD358" s="13"/>
      <c r="DE358" s="13"/>
      <c r="DF358" s="13"/>
      <c r="DG358" s="13"/>
      <c r="DH358" s="13"/>
      <c r="DI358" s="13"/>
      <c r="DJ358" s="13"/>
      <c r="DK358" s="13"/>
      <c r="DL358" s="13"/>
      <c r="DM358" s="13"/>
      <c r="DN358" s="13"/>
      <c r="DO358" s="13"/>
      <c r="DP358" s="13"/>
      <c r="DQ358" s="13"/>
      <c r="DR358" s="13"/>
      <c r="DS358" s="13"/>
      <c r="DT358" s="13"/>
      <c r="DU358" s="13"/>
      <c r="DV358" s="13"/>
      <c r="DW358" s="13"/>
      <c r="DX358" s="13"/>
      <c r="DY358" s="13"/>
      <c r="DZ358" s="13"/>
      <c r="EA358" s="13"/>
      <c r="EB358" s="13"/>
      <c r="EC358" s="13"/>
      <c r="ED358" s="13"/>
      <c r="EE358" s="13"/>
      <c r="EF358" s="13"/>
      <c r="EG358" s="13"/>
      <c r="EH358" s="13"/>
      <c r="EI358" s="13"/>
      <c r="EJ358" s="13"/>
      <c r="EK358" s="13"/>
      <c r="EL358" s="13"/>
      <c r="EM358" s="13"/>
      <c r="EN358" s="13"/>
      <c r="EO358" s="13"/>
      <c r="EP358" s="13"/>
      <c r="EQ358" s="13"/>
      <c r="ER358" s="13"/>
      <c r="ES358" s="13"/>
      <c r="ET358" s="13"/>
      <c r="EU358" s="13"/>
      <c r="EV358" s="13"/>
      <c r="EW358" s="13"/>
      <c r="EX358" s="13"/>
      <c r="EY358" s="13"/>
      <c r="EZ358" s="13"/>
      <c r="FA358" s="13"/>
      <c r="FB358" s="13"/>
      <c r="FC358" s="13"/>
      <c r="FD358" s="13"/>
      <c r="FE358" s="13"/>
      <c r="FF358" s="13"/>
      <c r="FG358" s="13"/>
      <c r="FH358" s="13"/>
      <c r="FI358" s="13"/>
      <c r="FJ358" s="13"/>
    </row>
    <row r="359" spans="2:166" x14ac:dyDescent="0.25"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B359" s="13"/>
      <c r="DC359" s="13"/>
      <c r="DD359" s="13"/>
      <c r="DE359" s="13"/>
      <c r="DF359" s="13"/>
      <c r="DG359" s="13"/>
      <c r="DH359" s="13"/>
      <c r="DI359" s="13"/>
      <c r="DJ359" s="13"/>
      <c r="DK359" s="13"/>
      <c r="DL359" s="13"/>
      <c r="DM359" s="13"/>
      <c r="DN359" s="13"/>
      <c r="DO359" s="13"/>
      <c r="DP359" s="13"/>
      <c r="DQ359" s="13"/>
      <c r="DR359" s="13"/>
      <c r="DS359" s="13"/>
      <c r="DT359" s="13"/>
      <c r="DU359" s="13"/>
      <c r="DV359" s="13"/>
      <c r="DW359" s="13"/>
      <c r="DX359" s="13"/>
      <c r="DY359" s="13"/>
      <c r="DZ359" s="13"/>
      <c r="EA359" s="13"/>
      <c r="EB359" s="13"/>
      <c r="EC359" s="13"/>
      <c r="ED359" s="13"/>
      <c r="EE359" s="13"/>
      <c r="EF359" s="13"/>
      <c r="EG359" s="13"/>
      <c r="EH359" s="13"/>
      <c r="EI359" s="13"/>
      <c r="EJ359" s="13"/>
      <c r="EK359" s="13"/>
      <c r="EL359" s="13"/>
      <c r="EM359" s="13"/>
      <c r="EN359" s="13"/>
      <c r="EO359" s="13"/>
      <c r="EP359" s="13"/>
      <c r="EQ359" s="13"/>
      <c r="ER359" s="13"/>
      <c r="ES359" s="13"/>
      <c r="ET359" s="13"/>
      <c r="EU359" s="13"/>
      <c r="EV359" s="13"/>
      <c r="EW359" s="13"/>
      <c r="EX359" s="13"/>
      <c r="EY359" s="13"/>
      <c r="EZ359" s="13"/>
      <c r="FA359" s="13"/>
      <c r="FB359" s="13"/>
      <c r="FC359" s="13"/>
      <c r="FD359" s="13"/>
      <c r="FE359" s="13"/>
      <c r="FF359" s="13"/>
      <c r="FG359" s="13"/>
      <c r="FH359" s="13"/>
      <c r="FI359" s="13"/>
      <c r="FJ359" s="13"/>
    </row>
    <row r="360" spans="2:166" x14ac:dyDescent="0.25"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B360" s="13"/>
      <c r="DC360" s="13"/>
      <c r="DD360" s="13"/>
      <c r="DE360" s="13"/>
      <c r="DF360" s="13"/>
      <c r="DG360" s="13"/>
      <c r="DH360" s="13"/>
      <c r="DI360" s="13"/>
      <c r="DJ360" s="13"/>
      <c r="DK360" s="13"/>
      <c r="DL360" s="13"/>
      <c r="DM360" s="13"/>
      <c r="DN360" s="13"/>
      <c r="DO360" s="13"/>
      <c r="DP360" s="13"/>
      <c r="DQ360" s="13"/>
      <c r="DR360" s="13"/>
      <c r="DS360" s="13"/>
      <c r="DT360" s="13"/>
      <c r="DU360" s="13"/>
      <c r="DV360" s="13"/>
      <c r="DW360" s="13"/>
      <c r="DX360" s="13"/>
      <c r="DY360" s="13"/>
      <c r="DZ360" s="13"/>
      <c r="EA360" s="13"/>
      <c r="EB360" s="13"/>
      <c r="EC360" s="13"/>
      <c r="ED360" s="13"/>
      <c r="EE360" s="13"/>
      <c r="EF360" s="13"/>
      <c r="EG360" s="13"/>
      <c r="EH360" s="13"/>
      <c r="EI360" s="13"/>
      <c r="EJ360" s="13"/>
      <c r="EK360" s="13"/>
      <c r="EL360" s="13"/>
      <c r="EM360" s="13"/>
      <c r="EN360" s="13"/>
      <c r="EO360" s="13"/>
      <c r="EP360" s="13"/>
      <c r="EQ360" s="13"/>
      <c r="ER360" s="13"/>
      <c r="ES360" s="13"/>
      <c r="ET360" s="13"/>
      <c r="EU360" s="13"/>
      <c r="EV360" s="13"/>
      <c r="EW360" s="13"/>
      <c r="EX360" s="13"/>
      <c r="EY360" s="13"/>
      <c r="EZ360" s="13"/>
      <c r="FA360" s="13"/>
      <c r="FB360" s="13"/>
      <c r="FC360" s="13"/>
      <c r="FD360" s="13"/>
      <c r="FE360" s="13"/>
      <c r="FF360" s="13"/>
      <c r="FG360" s="13"/>
      <c r="FH360" s="13"/>
      <c r="FI360" s="13"/>
      <c r="FJ360" s="13"/>
    </row>
    <row r="361" spans="2:166" x14ac:dyDescent="0.25"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B361" s="13"/>
      <c r="DC361" s="13"/>
      <c r="DD361" s="13"/>
      <c r="DE361" s="13"/>
      <c r="DF361" s="13"/>
      <c r="DG361" s="13"/>
      <c r="DH361" s="13"/>
      <c r="DI361" s="13"/>
      <c r="DJ361" s="13"/>
      <c r="DK361" s="13"/>
      <c r="DL361" s="13"/>
      <c r="DM361" s="13"/>
      <c r="DN361" s="13"/>
      <c r="DO361" s="13"/>
      <c r="DP361" s="13"/>
      <c r="DQ361" s="13"/>
      <c r="DR361" s="13"/>
      <c r="DS361" s="13"/>
      <c r="DT361" s="13"/>
      <c r="DU361" s="13"/>
      <c r="DV361" s="13"/>
      <c r="DW361" s="13"/>
      <c r="DX361" s="13"/>
      <c r="DY361" s="13"/>
      <c r="DZ361" s="13"/>
      <c r="EA361" s="13"/>
      <c r="EB361" s="13"/>
      <c r="EC361" s="13"/>
      <c r="ED361" s="13"/>
      <c r="EE361" s="13"/>
      <c r="EF361" s="13"/>
      <c r="EG361" s="13"/>
      <c r="EH361" s="13"/>
      <c r="EI361" s="13"/>
      <c r="EJ361" s="13"/>
      <c r="EK361" s="13"/>
      <c r="EL361" s="13"/>
      <c r="EM361" s="13"/>
      <c r="EN361" s="13"/>
      <c r="EO361" s="13"/>
      <c r="EP361" s="13"/>
      <c r="EQ361" s="13"/>
      <c r="ER361" s="13"/>
      <c r="ES361" s="13"/>
      <c r="ET361" s="13"/>
      <c r="EU361" s="13"/>
      <c r="EV361" s="13"/>
      <c r="EW361" s="13"/>
      <c r="EX361" s="13"/>
      <c r="EY361" s="13"/>
      <c r="EZ361" s="13"/>
      <c r="FA361" s="13"/>
      <c r="FB361" s="13"/>
      <c r="FC361" s="13"/>
      <c r="FD361" s="13"/>
      <c r="FE361" s="13"/>
      <c r="FF361" s="13"/>
      <c r="FG361" s="13"/>
      <c r="FH361" s="13"/>
      <c r="FI361" s="13"/>
      <c r="FJ361" s="13"/>
    </row>
    <row r="362" spans="2:166" x14ac:dyDescent="0.25"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B362" s="13"/>
      <c r="DC362" s="13"/>
      <c r="DD362" s="13"/>
      <c r="DE362" s="13"/>
      <c r="DF362" s="13"/>
      <c r="DG362" s="13"/>
      <c r="DH362" s="13"/>
      <c r="DI362" s="13"/>
      <c r="DJ362" s="13"/>
      <c r="DK362" s="13"/>
      <c r="DL362" s="13"/>
      <c r="DM362" s="13"/>
      <c r="DN362" s="13"/>
      <c r="DO362" s="13"/>
      <c r="DP362" s="13"/>
      <c r="DQ362" s="13"/>
      <c r="DR362" s="13"/>
      <c r="DS362" s="13"/>
      <c r="DT362" s="13"/>
      <c r="DU362" s="13"/>
      <c r="DV362" s="13"/>
      <c r="DW362" s="13"/>
      <c r="DX362" s="13"/>
      <c r="DY362" s="13"/>
      <c r="DZ362" s="13"/>
      <c r="EA362" s="13"/>
      <c r="EB362" s="13"/>
      <c r="EC362" s="13"/>
      <c r="ED362" s="13"/>
      <c r="EE362" s="13"/>
      <c r="EF362" s="13"/>
      <c r="EG362" s="13"/>
      <c r="EH362" s="13"/>
      <c r="EI362" s="13"/>
      <c r="EJ362" s="13"/>
      <c r="EK362" s="13"/>
      <c r="EL362" s="13"/>
      <c r="EM362" s="13"/>
      <c r="EN362" s="13"/>
      <c r="EO362" s="13"/>
      <c r="EP362" s="13"/>
      <c r="EQ362" s="13"/>
      <c r="ER362" s="13"/>
      <c r="ES362" s="13"/>
      <c r="ET362" s="13"/>
      <c r="EU362" s="13"/>
      <c r="EV362" s="13"/>
      <c r="EW362" s="13"/>
      <c r="EX362" s="13"/>
      <c r="EY362" s="13"/>
      <c r="EZ362" s="13"/>
      <c r="FA362" s="13"/>
      <c r="FB362" s="13"/>
      <c r="FC362" s="13"/>
      <c r="FD362" s="13"/>
      <c r="FE362" s="13"/>
      <c r="FF362" s="13"/>
      <c r="FG362" s="13"/>
      <c r="FH362" s="13"/>
      <c r="FI362" s="13"/>
      <c r="FJ362" s="13"/>
    </row>
    <row r="363" spans="2:166" x14ac:dyDescent="0.25"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B363" s="13"/>
      <c r="DC363" s="13"/>
      <c r="DD363" s="13"/>
      <c r="DE363" s="13"/>
      <c r="DF363" s="13"/>
      <c r="DG363" s="13"/>
      <c r="DH363" s="13"/>
      <c r="DI363" s="13"/>
      <c r="DJ363" s="13"/>
      <c r="DK363" s="13"/>
      <c r="DL363" s="13"/>
      <c r="DM363" s="13"/>
      <c r="DN363" s="13"/>
      <c r="DO363" s="13"/>
      <c r="DP363" s="13"/>
      <c r="DQ363" s="13"/>
      <c r="DR363" s="13"/>
      <c r="DS363" s="13"/>
      <c r="DT363" s="13"/>
      <c r="DU363" s="13"/>
      <c r="DV363" s="13"/>
      <c r="DW363" s="13"/>
      <c r="DX363" s="13"/>
      <c r="DY363" s="13"/>
      <c r="DZ363" s="13"/>
      <c r="EA363" s="13"/>
      <c r="EB363" s="13"/>
      <c r="EC363" s="13"/>
      <c r="ED363" s="13"/>
      <c r="EE363" s="13"/>
      <c r="EF363" s="13"/>
      <c r="EG363" s="13"/>
      <c r="EH363" s="13"/>
      <c r="EI363" s="13"/>
      <c r="EJ363" s="13"/>
      <c r="EK363" s="13"/>
      <c r="EL363" s="13"/>
      <c r="EM363" s="13"/>
      <c r="EN363" s="13"/>
      <c r="EO363" s="13"/>
      <c r="EP363" s="13"/>
      <c r="EQ363" s="13"/>
      <c r="ER363" s="13"/>
      <c r="ES363" s="13"/>
      <c r="ET363" s="13"/>
      <c r="EU363" s="13"/>
      <c r="EV363" s="13"/>
      <c r="EW363" s="13"/>
      <c r="EX363" s="13"/>
      <c r="EY363" s="13"/>
      <c r="EZ363" s="13"/>
      <c r="FA363" s="13"/>
      <c r="FB363" s="13"/>
      <c r="FC363" s="13"/>
      <c r="FD363" s="13"/>
      <c r="FE363" s="13"/>
      <c r="FF363" s="13"/>
      <c r="FG363" s="13"/>
      <c r="FH363" s="13"/>
      <c r="FI363" s="13"/>
      <c r="FJ363" s="13"/>
    </row>
    <row r="364" spans="2:166" x14ac:dyDescent="0.25"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B364" s="13"/>
      <c r="DC364" s="13"/>
      <c r="DD364" s="13"/>
      <c r="DE364" s="13"/>
      <c r="DF364" s="13"/>
      <c r="DG364" s="13"/>
      <c r="DH364" s="13"/>
      <c r="DI364" s="13"/>
      <c r="DJ364" s="13"/>
      <c r="DK364" s="13"/>
      <c r="DL364" s="13"/>
      <c r="DM364" s="13"/>
      <c r="DN364" s="13"/>
      <c r="DO364" s="13"/>
      <c r="DP364" s="13"/>
      <c r="DQ364" s="13"/>
      <c r="DR364" s="13"/>
      <c r="DS364" s="13"/>
      <c r="DT364" s="13"/>
      <c r="DU364" s="13"/>
      <c r="DV364" s="13"/>
      <c r="DW364" s="13"/>
      <c r="DX364" s="13"/>
      <c r="DY364" s="13"/>
      <c r="DZ364" s="13"/>
      <c r="EA364" s="13"/>
      <c r="EB364" s="13"/>
      <c r="EC364" s="13"/>
      <c r="ED364" s="13"/>
      <c r="EE364" s="13"/>
      <c r="EF364" s="13"/>
      <c r="EG364" s="13"/>
      <c r="EH364" s="13"/>
      <c r="EI364" s="13"/>
      <c r="EJ364" s="13"/>
      <c r="EK364" s="13"/>
      <c r="EL364" s="13"/>
      <c r="EM364" s="13"/>
      <c r="EN364" s="13"/>
      <c r="EO364" s="13"/>
      <c r="EP364" s="13"/>
      <c r="EQ364" s="13"/>
      <c r="ER364" s="13"/>
      <c r="ES364" s="13"/>
      <c r="ET364" s="13"/>
      <c r="EU364" s="13"/>
      <c r="EV364" s="13"/>
      <c r="EW364" s="13"/>
      <c r="EX364" s="13"/>
      <c r="EY364" s="13"/>
      <c r="EZ364" s="13"/>
      <c r="FA364" s="13"/>
      <c r="FB364" s="13"/>
      <c r="FC364" s="13"/>
      <c r="FD364" s="13"/>
      <c r="FE364" s="13"/>
      <c r="FF364" s="13"/>
      <c r="FG364" s="13"/>
      <c r="FH364" s="13"/>
      <c r="FI364" s="13"/>
      <c r="FJ364" s="13"/>
    </row>
    <row r="365" spans="2:166" x14ac:dyDescent="0.25"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B365" s="13"/>
      <c r="DC365" s="13"/>
      <c r="DD365" s="13"/>
      <c r="DE365" s="13"/>
      <c r="DF365" s="13"/>
      <c r="DG365" s="13"/>
      <c r="DH365" s="13"/>
      <c r="DI365" s="13"/>
      <c r="DJ365" s="13"/>
      <c r="DK365" s="13"/>
      <c r="DL365" s="13"/>
      <c r="DM365" s="13"/>
      <c r="DN365" s="13"/>
      <c r="DO365" s="13"/>
      <c r="DP365" s="13"/>
      <c r="DQ365" s="13"/>
      <c r="DR365" s="13"/>
      <c r="DS365" s="13"/>
      <c r="DT365" s="13"/>
      <c r="DU365" s="13"/>
      <c r="DV365" s="13"/>
      <c r="DW365" s="13"/>
      <c r="DX365" s="13"/>
      <c r="DY365" s="13"/>
      <c r="DZ365" s="13"/>
      <c r="EA365" s="13"/>
      <c r="EB365" s="13"/>
      <c r="EC365" s="13"/>
      <c r="ED365" s="13"/>
      <c r="EE365" s="13"/>
      <c r="EF365" s="13"/>
      <c r="EG365" s="13"/>
      <c r="EH365" s="13"/>
      <c r="EI365" s="13"/>
      <c r="EJ365" s="13"/>
      <c r="EK365" s="13"/>
      <c r="EL365" s="13"/>
      <c r="EM365" s="13"/>
      <c r="EN365" s="13"/>
      <c r="EO365" s="13"/>
      <c r="EP365" s="13"/>
      <c r="EQ365" s="13"/>
      <c r="ER365" s="13"/>
      <c r="ES365" s="13"/>
      <c r="ET365" s="13"/>
      <c r="EU365" s="13"/>
      <c r="EV365" s="13"/>
      <c r="EW365" s="13"/>
      <c r="EX365" s="13"/>
      <c r="EY365" s="13"/>
      <c r="EZ365" s="13"/>
      <c r="FA365" s="13"/>
      <c r="FB365" s="13"/>
      <c r="FC365" s="13"/>
      <c r="FD365" s="13"/>
      <c r="FE365" s="13"/>
      <c r="FF365" s="13"/>
      <c r="FG365" s="13"/>
      <c r="FH365" s="13"/>
      <c r="FI365" s="13"/>
      <c r="FJ365" s="13"/>
    </row>
    <row r="366" spans="2:166" x14ac:dyDescent="0.25"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B366" s="13"/>
      <c r="DC366" s="13"/>
      <c r="DD366" s="13"/>
      <c r="DE366" s="13"/>
      <c r="DF366" s="13"/>
      <c r="DG366" s="13"/>
      <c r="DH366" s="13"/>
      <c r="DI366" s="13"/>
      <c r="DJ366" s="13"/>
      <c r="DK366" s="13"/>
      <c r="DL366" s="13"/>
      <c r="DM366" s="13"/>
      <c r="DN366" s="13"/>
      <c r="DO366" s="13"/>
      <c r="DP366" s="13"/>
      <c r="DQ366" s="13"/>
      <c r="DR366" s="13"/>
      <c r="DS366" s="13"/>
      <c r="DT366" s="13"/>
      <c r="DU366" s="13"/>
      <c r="DV366" s="13"/>
      <c r="DW366" s="13"/>
      <c r="DX366" s="13"/>
      <c r="DY366" s="13"/>
      <c r="DZ366" s="13"/>
      <c r="EA366" s="13"/>
      <c r="EB366" s="13"/>
      <c r="EC366" s="13"/>
      <c r="ED366" s="13"/>
      <c r="EE366" s="13"/>
      <c r="EF366" s="13"/>
      <c r="EG366" s="13"/>
      <c r="EH366" s="13"/>
      <c r="EI366" s="13"/>
      <c r="EJ366" s="13"/>
      <c r="EK366" s="13"/>
      <c r="EL366" s="13"/>
      <c r="EM366" s="13"/>
      <c r="EN366" s="13"/>
      <c r="EO366" s="13"/>
      <c r="EP366" s="13"/>
      <c r="EQ366" s="13"/>
      <c r="ER366" s="13"/>
      <c r="ES366" s="13"/>
      <c r="ET366" s="13"/>
      <c r="EU366" s="13"/>
      <c r="EV366" s="13"/>
      <c r="EW366" s="13"/>
      <c r="EX366" s="13"/>
      <c r="EY366" s="13"/>
      <c r="EZ366" s="13"/>
      <c r="FA366" s="13"/>
      <c r="FB366" s="13"/>
      <c r="FC366" s="13"/>
      <c r="FD366" s="13"/>
      <c r="FE366" s="13"/>
      <c r="FF366" s="13"/>
      <c r="FG366" s="13"/>
      <c r="FH366" s="13"/>
      <c r="FI366" s="13"/>
      <c r="FJ366" s="13"/>
    </row>
    <row r="367" spans="2:166" x14ac:dyDescent="0.25"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B367" s="13"/>
      <c r="DC367" s="13"/>
      <c r="DD367" s="13"/>
      <c r="DE367" s="13"/>
      <c r="DF367" s="13"/>
      <c r="DG367" s="13"/>
      <c r="DH367" s="13"/>
      <c r="DI367" s="13"/>
      <c r="DJ367" s="13"/>
      <c r="DK367" s="13"/>
      <c r="DL367" s="13"/>
      <c r="DM367" s="13"/>
      <c r="DN367" s="13"/>
      <c r="DO367" s="13"/>
      <c r="DP367" s="13"/>
      <c r="DQ367" s="13"/>
      <c r="DR367" s="13"/>
      <c r="DS367" s="13"/>
      <c r="DT367" s="13"/>
      <c r="DU367" s="13"/>
      <c r="DV367" s="13"/>
      <c r="DW367" s="13"/>
      <c r="DX367" s="13"/>
      <c r="DY367" s="13"/>
      <c r="DZ367" s="13"/>
      <c r="EA367" s="13"/>
      <c r="EB367" s="13"/>
      <c r="EC367" s="13"/>
      <c r="ED367" s="13"/>
      <c r="EE367" s="13"/>
      <c r="EF367" s="13"/>
      <c r="EG367" s="13"/>
      <c r="EH367" s="13"/>
      <c r="EI367" s="13"/>
      <c r="EJ367" s="13"/>
      <c r="EK367" s="13"/>
      <c r="EL367" s="13"/>
      <c r="EM367" s="13"/>
      <c r="EN367" s="13"/>
      <c r="EO367" s="13"/>
      <c r="EP367" s="13"/>
      <c r="EQ367" s="13"/>
      <c r="ER367" s="13"/>
      <c r="ES367" s="13"/>
      <c r="ET367" s="13"/>
      <c r="EU367" s="13"/>
      <c r="EV367" s="13"/>
      <c r="EW367" s="13"/>
      <c r="EX367" s="13"/>
      <c r="EY367" s="13"/>
      <c r="EZ367" s="13"/>
      <c r="FA367" s="13"/>
      <c r="FB367" s="13"/>
      <c r="FC367" s="13"/>
      <c r="FD367" s="13"/>
      <c r="FE367" s="13"/>
      <c r="FF367" s="13"/>
      <c r="FG367" s="13"/>
      <c r="FH367" s="13"/>
      <c r="FI367" s="13"/>
      <c r="FJ367" s="13"/>
    </row>
    <row r="368" spans="2:166" x14ac:dyDescent="0.25"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B368" s="13"/>
      <c r="DC368" s="13"/>
      <c r="DD368" s="13"/>
      <c r="DE368" s="13"/>
      <c r="DF368" s="13"/>
      <c r="DG368" s="13"/>
      <c r="DH368" s="13"/>
      <c r="DI368" s="13"/>
      <c r="DJ368" s="13"/>
      <c r="DK368" s="13"/>
      <c r="DL368" s="13"/>
      <c r="DM368" s="13"/>
      <c r="DN368" s="13"/>
      <c r="DO368" s="13"/>
      <c r="DP368" s="13"/>
      <c r="DQ368" s="13"/>
      <c r="DR368" s="13"/>
      <c r="DS368" s="13"/>
      <c r="DT368" s="13"/>
      <c r="DU368" s="13"/>
      <c r="DV368" s="13"/>
      <c r="DW368" s="13"/>
      <c r="DX368" s="13"/>
      <c r="DY368" s="13"/>
      <c r="DZ368" s="13"/>
      <c r="EA368" s="13"/>
      <c r="EB368" s="13"/>
      <c r="EC368" s="13"/>
      <c r="ED368" s="13"/>
      <c r="EE368" s="13"/>
      <c r="EF368" s="13"/>
      <c r="EG368" s="13"/>
      <c r="EH368" s="13"/>
      <c r="EI368" s="13"/>
      <c r="EJ368" s="13"/>
      <c r="EK368" s="13"/>
      <c r="EL368" s="13"/>
      <c r="EM368" s="13"/>
      <c r="EN368" s="13"/>
      <c r="EO368" s="13"/>
      <c r="EP368" s="13"/>
      <c r="EQ368" s="13"/>
      <c r="ER368" s="13"/>
      <c r="ES368" s="13"/>
      <c r="ET368" s="13"/>
      <c r="EU368" s="13"/>
      <c r="EV368" s="13"/>
      <c r="EW368" s="13"/>
      <c r="EX368" s="13"/>
      <c r="EY368" s="13"/>
      <c r="EZ368" s="13"/>
      <c r="FA368" s="13"/>
      <c r="FB368" s="13"/>
      <c r="FC368" s="13"/>
      <c r="FD368" s="13"/>
      <c r="FE368" s="13"/>
      <c r="FF368" s="13"/>
      <c r="FG368" s="13"/>
      <c r="FH368" s="13"/>
      <c r="FI368" s="13"/>
      <c r="FJ368" s="13"/>
    </row>
    <row r="369" spans="2:166" x14ac:dyDescent="0.25"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B369" s="13"/>
      <c r="DC369" s="13"/>
      <c r="DD369" s="13"/>
      <c r="DE369" s="13"/>
      <c r="DF369" s="13"/>
      <c r="DG369" s="13"/>
      <c r="DH369" s="13"/>
      <c r="DI369" s="13"/>
      <c r="DJ369" s="13"/>
      <c r="DK369" s="13"/>
      <c r="DL369" s="13"/>
      <c r="DM369" s="13"/>
      <c r="DN369" s="13"/>
      <c r="DO369" s="13"/>
      <c r="DP369" s="13"/>
      <c r="DQ369" s="13"/>
      <c r="DR369" s="13"/>
      <c r="DS369" s="13"/>
      <c r="DT369" s="13"/>
      <c r="DU369" s="13"/>
      <c r="DV369" s="13"/>
      <c r="DW369" s="13"/>
      <c r="DX369" s="13"/>
      <c r="DY369" s="13"/>
      <c r="DZ369" s="13"/>
      <c r="EA369" s="13"/>
      <c r="EB369" s="13"/>
      <c r="EC369" s="13"/>
      <c r="ED369" s="13"/>
      <c r="EE369" s="13"/>
      <c r="EF369" s="13"/>
      <c r="EG369" s="13"/>
      <c r="EH369" s="13"/>
      <c r="EI369" s="13"/>
      <c r="EJ369" s="13"/>
      <c r="EK369" s="13"/>
      <c r="EL369" s="13"/>
      <c r="EM369" s="13"/>
      <c r="EN369" s="13"/>
      <c r="EO369" s="13"/>
      <c r="EP369" s="13"/>
      <c r="EQ369" s="13"/>
      <c r="ER369" s="13"/>
      <c r="ES369" s="13"/>
      <c r="ET369" s="13"/>
      <c r="EU369" s="13"/>
      <c r="EV369" s="13"/>
      <c r="EW369" s="13"/>
      <c r="EX369" s="13"/>
      <c r="EY369" s="13"/>
      <c r="EZ369" s="13"/>
      <c r="FA369" s="13"/>
      <c r="FB369" s="13"/>
      <c r="FC369" s="13"/>
      <c r="FD369" s="13"/>
      <c r="FE369" s="13"/>
      <c r="FF369" s="13"/>
      <c r="FG369" s="13"/>
      <c r="FH369" s="13"/>
      <c r="FI369" s="13"/>
      <c r="FJ369" s="13"/>
    </row>
    <row r="370" spans="2:166" x14ac:dyDescent="0.25"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B370" s="13"/>
      <c r="DC370" s="13"/>
      <c r="DD370" s="13"/>
      <c r="DE370" s="13"/>
      <c r="DF370" s="13"/>
      <c r="DG370" s="13"/>
      <c r="DH370" s="13"/>
      <c r="DI370" s="13"/>
      <c r="DJ370" s="13"/>
      <c r="DK370" s="13"/>
      <c r="DL370" s="13"/>
      <c r="DM370" s="13"/>
      <c r="DN370" s="13"/>
      <c r="DO370" s="13"/>
      <c r="DP370" s="13"/>
      <c r="DQ370" s="13"/>
      <c r="DR370" s="13"/>
      <c r="DS370" s="13"/>
      <c r="DT370" s="13"/>
      <c r="DU370" s="13"/>
      <c r="DV370" s="13"/>
      <c r="DW370" s="13"/>
      <c r="DX370" s="13"/>
      <c r="DY370" s="13"/>
      <c r="DZ370" s="13"/>
      <c r="EA370" s="13"/>
      <c r="EB370" s="13"/>
      <c r="EC370" s="13"/>
      <c r="ED370" s="13"/>
      <c r="EE370" s="13"/>
      <c r="EF370" s="13"/>
      <c r="EG370" s="13"/>
      <c r="EH370" s="13"/>
      <c r="EI370" s="13"/>
      <c r="EJ370" s="13"/>
      <c r="EK370" s="13"/>
      <c r="EL370" s="13"/>
      <c r="EM370" s="13"/>
      <c r="EN370" s="13"/>
      <c r="EO370" s="13"/>
      <c r="EP370" s="13"/>
      <c r="EQ370" s="13"/>
      <c r="ER370" s="13"/>
      <c r="ES370" s="13"/>
      <c r="ET370" s="13"/>
      <c r="EU370" s="13"/>
      <c r="EV370" s="13"/>
      <c r="EW370" s="13"/>
      <c r="EX370" s="13"/>
      <c r="EY370" s="13"/>
      <c r="EZ370" s="13"/>
      <c r="FA370" s="13"/>
      <c r="FB370" s="13"/>
      <c r="FC370" s="13"/>
      <c r="FD370" s="13"/>
      <c r="FE370" s="13"/>
      <c r="FF370" s="13"/>
      <c r="FG370" s="13"/>
      <c r="FH370" s="13"/>
      <c r="FI370" s="13"/>
      <c r="FJ370" s="13"/>
    </row>
    <row r="371" spans="2:166" x14ac:dyDescent="0.25"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B371" s="13"/>
      <c r="DC371" s="13"/>
      <c r="DD371" s="13"/>
      <c r="DE371" s="13"/>
      <c r="DF371" s="13"/>
      <c r="DG371" s="13"/>
      <c r="DH371" s="13"/>
      <c r="DI371" s="13"/>
      <c r="DJ371" s="13"/>
      <c r="DK371" s="13"/>
      <c r="DL371" s="13"/>
      <c r="DM371" s="13"/>
      <c r="DN371" s="13"/>
      <c r="DO371" s="13"/>
      <c r="DP371" s="13"/>
      <c r="DQ371" s="13"/>
      <c r="DR371" s="13"/>
      <c r="DS371" s="13"/>
      <c r="DT371" s="13"/>
      <c r="DU371" s="13"/>
      <c r="DV371" s="13"/>
      <c r="DW371" s="13"/>
      <c r="DX371" s="13"/>
      <c r="DY371" s="13"/>
      <c r="DZ371" s="13"/>
      <c r="EA371" s="13"/>
      <c r="EB371" s="13"/>
      <c r="EC371" s="13"/>
      <c r="ED371" s="13"/>
      <c r="EE371" s="13"/>
      <c r="EF371" s="13"/>
      <c r="EG371" s="13"/>
      <c r="EH371" s="13"/>
      <c r="EI371" s="13"/>
      <c r="EJ371" s="13"/>
      <c r="EK371" s="13"/>
      <c r="EL371" s="13"/>
      <c r="EM371" s="13"/>
      <c r="EN371" s="13"/>
      <c r="EO371" s="13"/>
      <c r="EP371" s="13"/>
      <c r="EQ371" s="13"/>
      <c r="ER371" s="13"/>
      <c r="ES371" s="13"/>
      <c r="ET371" s="13"/>
      <c r="EU371" s="13"/>
      <c r="EV371" s="13"/>
      <c r="EW371" s="13"/>
      <c r="EX371" s="13"/>
      <c r="EY371" s="13"/>
      <c r="EZ371" s="13"/>
      <c r="FA371" s="13"/>
      <c r="FB371" s="13"/>
      <c r="FC371" s="13"/>
      <c r="FD371" s="13"/>
      <c r="FE371" s="13"/>
      <c r="FF371" s="13"/>
      <c r="FG371" s="13"/>
      <c r="FH371" s="13"/>
      <c r="FI371" s="13"/>
      <c r="FJ371" s="13"/>
    </row>
    <row r="372" spans="2:166" x14ac:dyDescent="0.25"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B372" s="13"/>
      <c r="DC372" s="13"/>
      <c r="DD372" s="13"/>
      <c r="DE372" s="13"/>
      <c r="DF372" s="13"/>
      <c r="DG372" s="13"/>
      <c r="DH372" s="13"/>
      <c r="DI372" s="13"/>
      <c r="DJ372" s="13"/>
      <c r="DK372" s="13"/>
      <c r="DL372" s="13"/>
      <c r="DM372" s="13"/>
      <c r="DN372" s="13"/>
      <c r="DO372" s="13"/>
      <c r="DP372" s="13"/>
      <c r="DQ372" s="13"/>
      <c r="DR372" s="13"/>
      <c r="DS372" s="13"/>
      <c r="DT372" s="13"/>
      <c r="DU372" s="13"/>
      <c r="DV372" s="13"/>
      <c r="DW372" s="13"/>
      <c r="DX372" s="13"/>
      <c r="DY372" s="13"/>
      <c r="DZ372" s="13"/>
      <c r="EA372" s="13"/>
      <c r="EB372" s="13"/>
      <c r="EC372" s="13"/>
      <c r="ED372" s="13"/>
      <c r="EE372" s="13"/>
      <c r="EF372" s="13"/>
      <c r="EG372" s="13"/>
      <c r="EH372" s="13"/>
      <c r="EI372" s="13"/>
      <c r="EJ372" s="13"/>
      <c r="EK372" s="13"/>
      <c r="EL372" s="13"/>
      <c r="EM372" s="13"/>
      <c r="EN372" s="13"/>
      <c r="EO372" s="13"/>
      <c r="EP372" s="13"/>
      <c r="EQ372" s="13"/>
      <c r="ER372" s="13"/>
      <c r="ES372" s="13"/>
      <c r="ET372" s="13"/>
      <c r="EU372" s="13"/>
      <c r="EV372" s="13"/>
      <c r="EW372" s="13"/>
      <c r="EX372" s="13"/>
      <c r="EY372" s="13"/>
      <c r="EZ372" s="13"/>
      <c r="FA372" s="13"/>
      <c r="FB372" s="13"/>
      <c r="FC372" s="13"/>
      <c r="FD372" s="13"/>
      <c r="FE372" s="13"/>
      <c r="FF372" s="13"/>
      <c r="FG372" s="13"/>
      <c r="FH372" s="13"/>
      <c r="FI372" s="13"/>
      <c r="FJ372" s="13"/>
    </row>
    <row r="373" spans="2:166" x14ac:dyDescent="0.25"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B373" s="13"/>
      <c r="DC373" s="13"/>
      <c r="DD373" s="13"/>
      <c r="DE373" s="13"/>
      <c r="DF373" s="13"/>
      <c r="DG373" s="13"/>
      <c r="DH373" s="13"/>
      <c r="DI373" s="13"/>
      <c r="DJ373" s="13"/>
      <c r="DK373" s="13"/>
      <c r="DL373" s="13"/>
      <c r="DM373" s="13"/>
      <c r="DN373" s="13"/>
      <c r="DO373" s="13"/>
      <c r="DP373" s="13"/>
      <c r="DQ373" s="13"/>
      <c r="DR373" s="13"/>
      <c r="DS373" s="13"/>
      <c r="DT373" s="13"/>
      <c r="DU373" s="13"/>
      <c r="DV373" s="13"/>
      <c r="DW373" s="13"/>
      <c r="DX373" s="13"/>
      <c r="DY373" s="13"/>
      <c r="DZ373" s="13"/>
      <c r="EA373" s="13"/>
      <c r="EB373" s="13"/>
      <c r="EC373" s="13"/>
      <c r="ED373" s="13"/>
      <c r="EE373" s="13"/>
      <c r="EF373" s="13"/>
      <c r="EG373" s="13"/>
      <c r="EH373" s="13"/>
      <c r="EI373" s="13"/>
      <c r="EJ373" s="13"/>
      <c r="EK373" s="13"/>
      <c r="EL373" s="13"/>
      <c r="EM373" s="13"/>
      <c r="EN373" s="13"/>
      <c r="EO373" s="13"/>
      <c r="EP373" s="13"/>
      <c r="EQ373" s="13"/>
      <c r="ER373" s="13"/>
      <c r="ES373" s="13"/>
      <c r="ET373" s="13"/>
      <c r="EU373" s="13"/>
      <c r="EV373" s="13"/>
      <c r="EW373" s="13"/>
      <c r="EX373" s="13"/>
      <c r="EY373" s="13"/>
      <c r="EZ373" s="13"/>
      <c r="FA373" s="13"/>
      <c r="FB373" s="13"/>
      <c r="FC373" s="13"/>
      <c r="FD373" s="13"/>
      <c r="FE373" s="13"/>
      <c r="FF373" s="13"/>
      <c r="FG373" s="13"/>
      <c r="FH373" s="13"/>
      <c r="FI373" s="13"/>
      <c r="FJ373" s="13"/>
    </row>
    <row r="374" spans="2:166" x14ac:dyDescent="0.25"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B374" s="13"/>
      <c r="DC374" s="13"/>
      <c r="DD374" s="13"/>
      <c r="DE374" s="13"/>
      <c r="DF374" s="13"/>
      <c r="DG374" s="13"/>
      <c r="DH374" s="13"/>
      <c r="DI374" s="13"/>
      <c r="DJ374" s="13"/>
      <c r="DK374" s="13"/>
      <c r="DL374" s="13"/>
      <c r="DM374" s="13"/>
      <c r="DN374" s="13"/>
      <c r="DO374" s="13"/>
      <c r="DP374" s="13"/>
      <c r="DQ374" s="13"/>
      <c r="DR374" s="13"/>
      <c r="DS374" s="13"/>
      <c r="DT374" s="13"/>
      <c r="DU374" s="13"/>
      <c r="DV374" s="13"/>
      <c r="DW374" s="13"/>
      <c r="DX374" s="13"/>
      <c r="DY374" s="13"/>
      <c r="DZ374" s="13"/>
      <c r="EA374" s="13"/>
      <c r="EB374" s="13"/>
      <c r="EC374" s="13"/>
      <c r="ED374" s="13"/>
      <c r="EE374" s="13"/>
      <c r="EF374" s="13"/>
      <c r="EG374" s="13"/>
      <c r="EH374" s="13"/>
      <c r="EI374" s="13"/>
      <c r="EJ374" s="13"/>
      <c r="EK374" s="13"/>
      <c r="EL374" s="13"/>
      <c r="EM374" s="13"/>
      <c r="EN374" s="13"/>
      <c r="EO374" s="13"/>
      <c r="EP374" s="13"/>
      <c r="EQ374" s="13"/>
      <c r="ER374" s="13"/>
      <c r="ES374" s="13"/>
      <c r="ET374" s="13"/>
      <c r="EU374" s="13"/>
      <c r="EV374" s="13"/>
      <c r="EW374" s="13"/>
      <c r="EX374" s="13"/>
      <c r="EY374" s="13"/>
      <c r="EZ374" s="13"/>
      <c r="FA374" s="13"/>
      <c r="FB374" s="13"/>
      <c r="FC374" s="13"/>
      <c r="FD374" s="13"/>
      <c r="FE374" s="13"/>
      <c r="FF374" s="13"/>
      <c r="FG374" s="13"/>
      <c r="FH374" s="13"/>
      <c r="FI374" s="13"/>
      <c r="FJ374" s="13"/>
    </row>
    <row r="375" spans="2:166" x14ac:dyDescent="0.25"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B375" s="13"/>
      <c r="DC375" s="13"/>
      <c r="DD375" s="13"/>
      <c r="DE375" s="13"/>
      <c r="DF375" s="13"/>
      <c r="DG375" s="13"/>
      <c r="DH375" s="13"/>
      <c r="DI375" s="13"/>
      <c r="DJ375" s="13"/>
      <c r="DK375" s="13"/>
      <c r="DL375" s="13"/>
      <c r="DM375" s="13"/>
      <c r="DN375" s="13"/>
      <c r="DO375" s="13"/>
      <c r="DP375" s="13"/>
      <c r="DQ375" s="13"/>
      <c r="DR375" s="13"/>
      <c r="DS375" s="13"/>
      <c r="DT375" s="13"/>
      <c r="DU375" s="13"/>
      <c r="DV375" s="13"/>
      <c r="DW375" s="13"/>
      <c r="DX375" s="13"/>
      <c r="DY375" s="13"/>
      <c r="DZ375" s="13"/>
      <c r="EA375" s="13"/>
      <c r="EB375" s="13"/>
      <c r="EC375" s="13"/>
      <c r="ED375" s="13"/>
      <c r="EE375" s="13"/>
      <c r="EF375" s="13"/>
      <c r="EG375" s="13"/>
      <c r="EH375" s="13"/>
      <c r="EI375" s="13"/>
      <c r="EJ375" s="13"/>
      <c r="EK375" s="13"/>
      <c r="EL375" s="13"/>
      <c r="EM375" s="13"/>
      <c r="EN375" s="13"/>
      <c r="EO375" s="13"/>
      <c r="EP375" s="13"/>
      <c r="EQ375" s="13"/>
      <c r="ER375" s="13"/>
      <c r="ES375" s="13"/>
      <c r="ET375" s="13"/>
      <c r="EU375" s="13"/>
      <c r="EV375" s="13"/>
      <c r="EW375" s="13"/>
      <c r="EX375" s="13"/>
      <c r="EY375" s="13"/>
      <c r="EZ375" s="13"/>
      <c r="FA375" s="13"/>
      <c r="FB375" s="13"/>
      <c r="FC375" s="13"/>
      <c r="FD375" s="13"/>
      <c r="FE375" s="13"/>
      <c r="FF375" s="13"/>
      <c r="FG375" s="13"/>
      <c r="FH375" s="13"/>
      <c r="FI375" s="13"/>
      <c r="FJ375" s="13"/>
    </row>
    <row r="376" spans="2:166" x14ac:dyDescent="0.25"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B376" s="13"/>
      <c r="DC376" s="13"/>
      <c r="DD376" s="13"/>
      <c r="DE376" s="13"/>
      <c r="DF376" s="13"/>
      <c r="DG376" s="13"/>
      <c r="DH376" s="13"/>
      <c r="DI376" s="13"/>
      <c r="DJ376" s="13"/>
      <c r="DK376" s="13"/>
      <c r="DL376" s="13"/>
      <c r="DM376" s="13"/>
      <c r="DN376" s="13"/>
      <c r="DO376" s="13"/>
      <c r="DP376" s="13"/>
      <c r="DQ376" s="13"/>
      <c r="DR376" s="13"/>
      <c r="DS376" s="13"/>
      <c r="DT376" s="13"/>
      <c r="DU376" s="13"/>
      <c r="DV376" s="13"/>
      <c r="DW376" s="13"/>
      <c r="DX376" s="13"/>
      <c r="DY376" s="13"/>
      <c r="DZ376" s="13"/>
      <c r="EA376" s="13"/>
      <c r="EB376" s="13"/>
      <c r="EC376" s="13"/>
      <c r="ED376" s="13"/>
      <c r="EE376" s="13"/>
      <c r="EF376" s="13"/>
      <c r="EG376" s="13"/>
      <c r="EH376" s="13"/>
      <c r="EI376" s="13"/>
      <c r="EJ376" s="13"/>
      <c r="EK376" s="13"/>
      <c r="EL376" s="13"/>
      <c r="EM376" s="13"/>
      <c r="EN376" s="13"/>
      <c r="EO376" s="13"/>
      <c r="EP376" s="13"/>
      <c r="EQ376" s="13"/>
      <c r="ER376" s="13"/>
      <c r="ES376" s="13"/>
      <c r="ET376" s="13"/>
      <c r="EU376" s="13"/>
      <c r="EV376" s="13"/>
      <c r="EW376" s="13"/>
      <c r="EX376" s="13"/>
      <c r="EY376" s="13"/>
      <c r="EZ376" s="13"/>
      <c r="FA376" s="13"/>
      <c r="FB376" s="13"/>
      <c r="FC376" s="13"/>
      <c r="FD376" s="13"/>
      <c r="FE376" s="13"/>
      <c r="FF376" s="13"/>
      <c r="FG376" s="13"/>
      <c r="FH376" s="13"/>
      <c r="FI376" s="13"/>
      <c r="FJ376" s="13"/>
    </row>
    <row r="377" spans="2:166" x14ac:dyDescent="0.25"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B377" s="13"/>
      <c r="DC377" s="13"/>
      <c r="DD377" s="13"/>
      <c r="DE377" s="13"/>
      <c r="DF377" s="13"/>
      <c r="DG377" s="13"/>
      <c r="DH377" s="13"/>
      <c r="DI377" s="13"/>
      <c r="DJ377" s="13"/>
      <c r="DK377" s="13"/>
      <c r="DL377" s="13"/>
      <c r="DM377" s="13"/>
      <c r="DN377" s="13"/>
      <c r="DO377" s="13"/>
      <c r="DP377" s="13"/>
      <c r="DQ377" s="13"/>
      <c r="DR377" s="13"/>
      <c r="DS377" s="13"/>
      <c r="DT377" s="13"/>
      <c r="DU377" s="13"/>
      <c r="DV377" s="13"/>
      <c r="DW377" s="13"/>
      <c r="DX377" s="13"/>
      <c r="DY377" s="13"/>
      <c r="DZ377" s="13"/>
      <c r="EA377" s="13"/>
      <c r="EB377" s="13"/>
      <c r="EC377" s="13"/>
      <c r="ED377" s="13"/>
      <c r="EE377" s="13"/>
      <c r="EF377" s="13"/>
      <c r="EG377" s="13"/>
      <c r="EH377" s="13"/>
      <c r="EI377" s="13"/>
      <c r="EJ377" s="13"/>
      <c r="EK377" s="13"/>
      <c r="EL377" s="13"/>
      <c r="EM377" s="13"/>
      <c r="EN377" s="13"/>
      <c r="EO377" s="13"/>
      <c r="EP377" s="13"/>
      <c r="EQ377" s="13"/>
      <c r="ER377" s="13"/>
      <c r="ES377" s="13"/>
      <c r="ET377" s="13"/>
      <c r="EU377" s="13"/>
      <c r="EV377" s="13"/>
      <c r="EW377" s="13"/>
      <c r="EX377" s="13"/>
      <c r="EY377" s="13"/>
      <c r="EZ377" s="13"/>
      <c r="FA377" s="13"/>
      <c r="FB377" s="13"/>
      <c r="FC377" s="13"/>
      <c r="FD377" s="13"/>
      <c r="FE377" s="13"/>
      <c r="FF377" s="13"/>
      <c r="FG377" s="13"/>
      <c r="FH377" s="13"/>
      <c r="FI377" s="13"/>
      <c r="FJ377" s="13"/>
    </row>
    <row r="378" spans="2:166" x14ac:dyDescent="0.25"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B378" s="13"/>
      <c r="DC378" s="13"/>
      <c r="DD378" s="13"/>
      <c r="DE378" s="13"/>
      <c r="DF378" s="13"/>
      <c r="DG378" s="13"/>
      <c r="DH378" s="13"/>
      <c r="DI378" s="13"/>
      <c r="DJ378" s="13"/>
      <c r="DK378" s="13"/>
      <c r="DL378" s="13"/>
      <c r="DM378" s="13"/>
      <c r="DN378" s="13"/>
      <c r="DO378" s="13"/>
      <c r="DP378" s="13"/>
      <c r="DQ378" s="13"/>
      <c r="DR378" s="13"/>
      <c r="DS378" s="13"/>
      <c r="DT378" s="13"/>
      <c r="DU378" s="13"/>
      <c r="DV378" s="13"/>
      <c r="DW378" s="13"/>
      <c r="DX378" s="13"/>
      <c r="DY378" s="13"/>
      <c r="DZ378" s="13"/>
      <c r="EA378" s="13"/>
      <c r="EB378" s="13"/>
      <c r="EC378" s="13"/>
      <c r="ED378" s="13"/>
      <c r="EE378" s="13"/>
      <c r="EF378" s="13"/>
      <c r="EG378" s="13"/>
      <c r="EH378" s="13"/>
      <c r="EI378" s="13"/>
      <c r="EJ378" s="13"/>
      <c r="EK378" s="13"/>
      <c r="EL378" s="13"/>
      <c r="EM378" s="13"/>
      <c r="EN378" s="13"/>
      <c r="EO378" s="13"/>
      <c r="EP378" s="13"/>
      <c r="EQ378" s="13"/>
      <c r="ER378" s="13"/>
      <c r="ES378" s="13"/>
      <c r="ET378" s="13"/>
      <c r="EU378" s="13"/>
      <c r="EV378" s="13"/>
      <c r="EW378" s="13"/>
      <c r="EX378" s="13"/>
      <c r="EY378" s="13"/>
      <c r="EZ378" s="13"/>
      <c r="FA378" s="13"/>
      <c r="FB378" s="13"/>
      <c r="FC378" s="13"/>
      <c r="FD378" s="13"/>
      <c r="FE378" s="13"/>
      <c r="FF378" s="13"/>
      <c r="FG378" s="13"/>
      <c r="FH378" s="13"/>
      <c r="FI378" s="13"/>
      <c r="FJ378" s="13"/>
    </row>
    <row r="379" spans="2:166" x14ac:dyDescent="0.25"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B379" s="13"/>
      <c r="DC379" s="13"/>
      <c r="DD379" s="13"/>
      <c r="DE379" s="13"/>
      <c r="DF379" s="13"/>
      <c r="DG379" s="13"/>
      <c r="DH379" s="13"/>
      <c r="DI379" s="13"/>
      <c r="DJ379" s="13"/>
      <c r="DK379" s="13"/>
      <c r="DL379" s="13"/>
      <c r="DM379" s="13"/>
      <c r="DN379" s="13"/>
      <c r="DO379" s="13"/>
      <c r="DP379" s="13"/>
      <c r="DQ379" s="13"/>
      <c r="DR379" s="13"/>
      <c r="DS379" s="13"/>
      <c r="DT379" s="13"/>
      <c r="DU379" s="13"/>
      <c r="DV379" s="13"/>
      <c r="DW379" s="13"/>
      <c r="DX379" s="13"/>
      <c r="DY379" s="13"/>
      <c r="DZ379" s="13"/>
      <c r="EA379" s="13"/>
      <c r="EB379" s="13"/>
      <c r="EC379" s="13"/>
      <c r="ED379" s="13"/>
      <c r="EE379" s="13"/>
      <c r="EF379" s="13"/>
      <c r="EG379" s="13"/>
      <c r="EH379" s="13"/>
      <c r="EI379" s="13"/>
      <c r="EJ379" s="13"/>
      <c r="EK379" s="13"/>
      <c r="EL379" s="13"/>
      <c r="EM379" s="13"/>
      <c r="EN379" s="13"/>
      <c r="EO379" s="13"/>
      <c r="EP379" s="13"/>
      <c r="EQ379" s="13"/>
      <c r="ER379" s="13"/>
      <c r="ES379" s="13"/>
      <c r="ET379" s="13"/>
      <c r="EU379" s="13"/>
      <c r="EV379" s="13"/>
      <c r="EW379" s="13"/>
      <c r="EX379" s="13"/>
      <c r="EY379" s="13"/>
      <c r="EZ379" s="13"/>
      <c r="FA379" s="13"/>
      <c r="FB379" s="13"/>
      <c r="FC379" s="13"/>
      <c r="FD379" s="13"/>
      <c r="FE379" s="13"/>
      <c r="FF379" s="13"/>
      <c r="FG379" s="13"/>
      <c r="FH379" s="13"/>
      <c r="FI379" s="13"/>
      <c r="FJ379" s="13"/>
    </row>
    <row r="380" spans="2:166" x14ac:dyDescent="0.25"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B380" s="13"/>
      <c r="DC380" s="13"/>
      <c r="DD380" s="13"/>
      <c r="DE380" s="13"/>
      <c r="DF380" s="13"/>
      <c r="DG380" s="13"/>
      <c r="DH380" s="13"/>
      <c r="DI380" s="13"/>
      <c r="DJ380" s="13"/>
      <c r="DK380" s="13"/>
      <c r="DL380" s="13"/>
      <c r="DM380" s="13"/>
      <c r="DN380" s="13"/>
      <c r="DO380" s="13"/>
      <c r="DP380" s="13"/>
      <c r="DQ380" s="13"/>
      <c r="DR380" s="13"/>
      <c r="DS380" s="13"/>
      <c r="DT380" s="13"/>
      <c r="DU380" s="13"/>
      <c r="DV380" s="13"/>
      <c r="DW380" s="13"/>
      <c r="DX380" s="13"/>
      <c r="DY380" s="13"/>
      <c r="DZ380" s="13"/>
      <c r="EA380" s="13"/>
      <c r="EB380" s="13"/>
      <c r="EC380" s="13"/>
      <c r="ED380" s="13"/>
      <c r="EE380" s="13"/>
      <c r="EF380" s="13"/>
      <c r="EG380" s="13"/>
      <c r="EH380" s="13"/>
      <c r="EI380" s="13"/>
      <c r="EJ380" s="13"/>
      <c r="EK380" s="13"/>
      <c r="EL380" s="13"/>
      <c r="EM380" s="13"/>
      <c r="EN380" s="13"/>
      <c r="EO380" s="13"/>
      <c r="EP380" s="13"/>
      <c r="EQ380" s="13"/>
      <c r="ER380" s="13"/>
      <c r="ES380" s="13"/>
      <c r="ET380" s="13"/>
      <c r="EU380" s="13"/>
      <c r="EV380" s="13"/>
      <c r="EW380" s="13"/>
      <c r="EX380" s="13"/>
      <c r="EY380" s="13"/>
      <c r="EZ380" s="13"/>
      <c r="FA380" s="13"/>
      <c r="FB380" s="13"/>
      <c r="FC380" s="13"/>
      <c r="FD380" s="13"/>
      <c r="FE380" s="13"/>
      <c r="FF380" s="13"/>
      <c r="FG380" s="13"/>
      <c r="FH380" s="13"/>
      <c r="FI380" s="13"/>
      <c r="FJ380" s="13"/>
    </row>
    <row r="381" spans="2:166" x14ac:dyDescent="0.25"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B381" s="13"/>
      <c r="DC381" s="13"/>
      <c r="DD381" s="13"/>
      <c r="DE381" s="13"/>
      <c r="DF381" s="13"/>
      <c r="DG381" s="13"/>
      <c r="DH381" s="13"/>
      <c r="DI381" s="13"/>
      <c r="DJ381" s="13"/>
      <c r="DK381" s="13"/>
      <c r="DL381" s="13"/>
      <c r="DM381" s="13"/>
      <c r="DN381" s="13"/>
      <c r="DO381" s="13"/>
      <c r="DP381" s="13"/>
      <c r="DQ381" s="13"/>
      <c r="DR381" s="13"/>
      <c r="DS381" s="13"/>
      <c r="DT381" s="13"/>
      <c r="DU381" s="13"/>
      <c r="DV381" s="13"/>
      <c r="DW381" s="13"/>
      <c r="DX381" s="13"/>
      <c r="DY381" s="13"/>
      <c r="DZ381" s="13"/>
      <c r="EA381" s="13"/>
      <c r="EB381" s="13"/>
      <c r="EC381" s="13"/>
      <c r="ED381" s="13"/>
      <c r="EE381" s="13"/>
      <c r="EF381" s="13"/>
      <c r="EG381" s="13"/>
      <c r="EH381" s="13"/>
      <c r="EI381" s="13"/>
      <c r="EJ381" s="13"/>
      <c r="EK381" s="13"/>
      <c r="EL381" s="13"/>
      <c r="EM381" s="13"/>
      <c r="EN381" s="13"/>
      <c r="EO381" s="13"/>
      <c r="EP381" s="13"/>
      <c r="EQ381" s="13"/>
      <c r="ER381" s="13"/>
      <c r="ES381" s="13"/>
      <c r="ET381" s="13"/>
      <c r="EU381" s="13"/>
      <c r="EV381" s="13"/>
      <c r="EW381" s="13"/>
      <c r="EX381" s="13"/>
      <c r="EY381" s="13"/>
      <c r="EZ381" s="13"/>
      <c r="FA381" s="13"/>
      <c r="FB381" s="13"/>
      <c r="FC381" s="13"/>
      <c r="FD381" s="13"/>
      <c r="FE381" s="13"/>
      <c r="FF381" s="13"/>
      <c r="FG381" s="13"/>
      <c r="FH381" s="13"/>
      <c r="FI381" s="13"/>
      <c r="FJ381" s="13"/>
    </row>
    <row r="382" spans="2:166" x14ac:dyDescent="0.25"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B382" s="13"/>
      <c r="DC382" s="13"/>
      <c r="DD382" s="13"/>
      <c r="DE382" s="13"/>
      <c r="DF382" s="13"/>
      <c r="DG382" s="13"/>
      <c r="DH382" s="13"/>
      <c r="DI382" s="13"/>
      <c r="DJ382" s="13"/>
      <c r="DK382" s="13"/>
      <c r="DL382" s="13"/>
      <c r="DM382" s="13"/>
      <c r="DN382" s="13"/>
      <c r="DO382" s="13"/>
      <c r="DP382" s="13"/>
      <c r="DQ382" s="13"/>
      <c r="DR382" s="13"/>
      <c r="DS382" s="13"/>
      <c r="DT382" s="13"/>
      <c r="DU382" s="13"/>
      <c r="DV382" s="13"/>
      <c r="DW382" s="13"/>
      <c r="DX382" s="13"/>
      <c r="DY382" s="13"/>
      <c r="DZ382" s="13"/>
      <c r="EA382" s="13"/>
      <c r="EB382" s="13"/>
      <c r="EC382" s="13"/>
      <c r="ED382" s="13"/>
      <c r="EE382" s="13"/>
      <c r="EF382" s="13"/>
      <c r="EG382" s="13"/>
      <c r="EH382" s="13"/>
      <c r="EI382" s="13"/>
      <c r="EJ382" s="13"/>
      <c r="EK382" s="13"/>
      <c r="EL382" s="13"/>
      <c r="EM382" s="13"/>
      <c r="EN382" s="13"/>
      <c r="EO382" s="13"/>
      <c r="EP382" s="13"/>
      <c r="EQ382" s="13"/>
      <c r="ER382" s="13"/>
      <c r="ES382" s="13"/>
      <c r="ET382" s="13"/>
      <c r="EU382" s="13"/>
      <c r="EV382" s="13"/>
      <c r="EW382" s="13"/>
      <c r="EX382" s="13"/>
      <c r="EY382" s="13"/>
      <c r="EZ382" s="13"/>
      <c r="FA382" s="13"/>
      <c r="FB382" s="13"/>
      <c r="FC382" s="13"/>
      <c r="FD382" s="13"/>
      <c r="FE382" s="13"/>
      <c r="FF382" s="13"/>
      <c r="FG382" s="13"/>
      <c r="FH382" s="13"/>
      <c r="FI382" s="13"/>
      <c r="FJ382" s="13"/>
    </row>
    <row r="383" spans="2:166" x14ac:dyDescent="0.25"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B383" s="13"/>
      <c r="DC383" s="13"/>
      <c r="DD383" s="13"/>
      <c r="DE383" s="13"/>
      <c r="DF383" s="13"/>
      <c r="DG383" s="13"/>
      <c r="DH383" s="13"/>
      <c r="DI383" s="13"/>
      <c r="DJ383" s="13"/>
      <c r="DK383" s="13"/>
      <c r="DL383" s="13"/>
      <c r="DM383" s="13"/>
      <c r="DN383" s="13"/>
      <c r="DO383" s="13"/>
      <c r="DP383" s="13"/>
      <c r="DQ383" s="13"/>
      <c r="DR383" s="13"/>
      <c r="DS383" s="13"/>
      <c r="DT383" s="13"/>
      <c r="DU383" s="13"/>
      <c r="DV383" s="13"/>
      <c r="DW383" s="13"/>
      <c r="DX383" s="13"/>
      <c r="DY383" s="13"/>
      <c r="DZ383" s="13"/>
      <c r="EA383" s="13"/>
      <c r="EB383" s="13"/>
      <c r="EC383" s="13"/>
      <c r="ED383" s="13"/>
      <c r="EE383" s="13"/>
      <c r="EF383" s="13"/>
      <c r="EG383" s="13"/>
      <c r="EH383" s="13"/>
      <c r="EI383" s="13"/>
      <c r="EJ383" s="13"/>
      <c r="EK383" s="13"/>
      <c r="EL383" s="13"/>
      <c r="EM383" s="13"/>
      <c r="EN383" s="13"/>
      <c r="EO383" s="13"/>
      <c r="EP383" s="13"/>
      <c r="EQ383" s="13"/>
      <c r="ER383" s="13"/>
      <c r="ES383" s="13"/>
      <c r="ET383" s="13"/>
      <c r="EU383" s="13"/>
      <c r="EV383" s="13"/>
      <c r="EW383" s="13"/>
      <c r="EX383" s="13"/>
      <c r="EY383" s="13"/>
      <c r="EZ383" s="13"/>
      <c r="FA383" s="13"/>
      <c r="FB383" s="13"/>
      <c r="FC383" s="13"/>
      <c r="FD383" s="13"/>
      <c r="FE383" s="13"/>
      <c r="FF383" s="13"/>
      <c r="FG383" s="13"/>
      <c r="FH383" s="13"/>
      <c r="FI383" s="13"/>
      <c r="FJ383" s="13"/>
    </row>
    <row r="384" spans="2:166" x14ac:dyDescent="0.25"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B384" s="13"/>
      <c r="DC384" s="13"/>
      <c r="DD384" s="13"/>
      <c r="DE384" s="13"/>
      <c r="DF384" s="13"/>
      <c r="DG384" s="13"/>
      <c r="DH384" s="13"/>
      <c r="DI384" s="13"/>
      <c r="DJ384" s="13"/>
      <c r="DK384" s="13"/>
      <c r="DL384" s="13"/>
      <c r="DM384" s="13"/>
      <c r="DN384" s="13"/>
      <c r="DO384" s="13"/>
      <c r="DP384" s="13"/>
      <c r="DQ384" s="13"/>
      <c r="DR384" s="13"/>
      <c r="DS384" s="13"/>
      <c r="DT384" s="13"/>
      <c r="DU384" s="13"/>
      <c r="DV384" s="13"/>
      <c r="DW384" s="13"/>
      <c r="DX384" s="13"/>
      <c r="DY384" s="13"/>
      <c r="DZ384" s="13"/>
      <c r="EA384" s="13"/>
      <c r="EB384" s="13"/>
      <c r="EC384" s="13"/>
      <c r="ED384" s="13"/>
      <c r="EE384" s="13"/>
      <c r="EF384" s="13"/>
      <c r="EG384" s="13"/>
      <c r="EH384" s="13"/>
      <c r="EI384" s="13"/>
      <c r="EJ384" s="13"/>
      <c r="EK384" s="13"/>
      <c r="EL384" s="13"/>
      <c r="EM384" s="13"/>
      <c r="EN384" s="13"/>
      <c r="EO384" s="13"/>
      <c r="EP384" s="13"/>
      <c r="EQ384" s="13"/>
      <c r="ER384" s="13"/>
      <c r="ES384" s="13"/>
      <c r="ET384" s="13"/>
      <c r="EU384" s="13"/>
      <c r="EV384" s="13"/>
      <c r="EW384" s="13"/>
      <c r="EX384" s="13"/>
      <c r="EY384" s="13"/>
      <c r="EZ384" s="13"/>
      <c r="FA384" s="13"/>
      <c r="FB384" s="13"/>
      <c r="FC384" s="13"/>
      <c r="FD384" s="13"/>
      <c r="FE384" s="13"/>
      <c r="FF384" s="13"/>
      <c r="FG384" s="13"/>
      <c r="FH384" s="13"/>
      <c r="FI384" s="13"/>
      <c r="FJ384" s="13"/>
    </row>
    <row r="385" spans="2:166" x14ac:dyDescent="0.25"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B385" s="13"/>
      <c r="DC385" s="13"/>
      <c r="DD385" s="13"/>
      <c r="DE385" s="13"/>
      <c r="DF385" s="13"/>
      <c r="DG385" s="13"/>
      <c r="DH385" s="13"/>
      <c r="DI385" s="13"/>
      <c r="DJ385" s="13"/>
      <c r="DK385" s="13"/>
      <c r="DL385" s="13"/>
      <c r="DM385" s="13"/>
      <c r="DN385" s="13"/>
      <c r="DO385" s="13"/>
      <c r="DP385" s="13"/>
      <c r="DQ385" s="13"/>
      <c r="DR385" s="13"/>
      <c r="DS385" s="13"/>
      <c r="DT385" s="13"/>
      <c r="DU385" s="13"/>
      <c r="DV385" s="13"/>
      <c r="DW385" s="13"/>
      <c r="DX385" s="13"/>
      <c r="DY385" s="13"/>
      <c r="DZ385" s="13"/>
      <c r="EA385" s="13"/>
      <c r="EB385" s="13"/>
      <c r="EC385" s="13"/>
      <c r="ED385" s="13"/>
      <c r="EE385" s="13"/>
      <c r="EF385" s="13"/>
      <c r="EG385" s="13"/>
      <c r="EH385" s="13"/>
      <c r="EI385" s="13"/>
      <c r="EJ385" s="13"/>
      <c r="EK385" s="13"/>
      <c r="EL385" s="13"/>
      <c r="EM385" s="13"/>
      <c r="EN385" s="13"/>
      <c r="EO385" s="13"/>
      <c r="EP385" s="13"/>
      <c r="EQ385" s="13"/>
      <c r="ER385" s="13"/>
      <c r="ES385" s="13"/>
      <c r="ET385" s="13"/>
      <c r="EU385" s="13"/>
      <c r="EV385" s="13"/>
      <c r="EW385" s="13"/>
      <c r="EX385" s="13"/>
      <c r="EY385" s="13"/>
      <c r="EZ385" s="13"/>
      <c r="FA385" s="13"/>
      <c r="FB385" s="13"/>
      <c r="FC385" s="13"/>
      <c r="FD385" s="13"/>
      <c r="FE385" s="13"/>
      <c r="FF385" s="13"/>
      <c r="FG385" s="13"/>
      <c r="FH385" s="13"/>
      <c r="FI385" s="13"/>
      <c r="FJ385" s="13"/>
    </row>
    <row r="386" spans="2:166" x14ac:dyDescent="0.25"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B386" s="13"/>
      <c r="DC386" s="13"/>
      <c r="DD386" s="13"/>
      <c r="DE386" s="13"/>
      <c r="DF386" s="13"/>
      <c r="DG386" s="13"/>
      <c r="DH386" s="13"/>
      <c r="DI386" s="13"/>
      <c r="DJ386" s="13"/>
      <c r="DK386" s="13"/>
      <c r="DL386" s="13"/>
      <c r="DM386" s="13"/>
      <c r="DN386" s="13"/>
      <c r="DO386" s="13"/>
      <c r="DP386" s="13"/>
      <c r="DQ386" s="13"/>
      <c r="DR386" s="13"/>
      <c r="DS386" s="13"/>
      <c r="DT386" s="13"/>
      <c r="DU386" s="13"/>
      <c r="DV386" s="13"/>
      <c r="DW386" s="13"/>
      <c r="DX386" s="13"/>
      <c r="DY386" s="13"/>
      <c r="DZ386" s="13"/>
      <c r="EA386" s="13"/>
      <c r="EB386" s="13"/>
      <c r="EC386" s="13"/>
      <c r="ED386" s="13"/>
      <c r="EE386" s="13"/>
      <c r="EF386" s="13"/>
      <c r="EG386" s="13"/>
      <c r="EH386" s="13"/>
      <c r="EI386" s="13"/>
      <c r="EJ386" s="13"/>
      <c r="EK386" s="13"/>
      <c r="EL386" s="13"/>
      <c r="EM386" s="13"/>
      <c r="EN386" s="13"/>
      <c r="EO386" s="13"/>
      <c r="EP386" s="13"/>
      <c r="EQ386" s="13"/>
      <c r="ER386" s="13"/>
      <c r="ES386" s="13"/>
      <c r="ET386" s="13"/>
      <c r="EU386" s="13"/>
      <c r="EV386" s="13"/>
      <c r="EW386" s="13"/>
      <c r="EX386" s="13"/>
      <c r="EY386" s="13"/>
      <c r="EZ386" s="13"/>
      <c r="FA386" s="13"/>
      <c r="FB386" s="13"/>
      <c r="FC386" s="13"/>
      <c r="FD386" s="13"/>
      <c r="FE386" s="13"/>
      <c r="FF386" s="13"/>
      <c r="FG386" s="13"/>
      <c r="FH386" s="13"/>
      <c r="FI386" s="13"/>
      <c r="FJ386" s="13"/>
    </row>
    <row r="387" spans="2:166" x14ac:dyDescent="0.25"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B387" s="13"/>
      <c r="DC387" s="13"/>
      <c r="DD387" s="13"/>
      <c r="DE387" s="13"/>
      <c r="DF387" s="13"/>
      <c r="DG387" s="13"/>
      <c r="DH387" s="13"/>
      <c r="DI387" s="13"/>
      <c r="DJ387" s="13"/>
      <c r="DK387" s="13"/>
      <c r="DL387" s="13"/>
      <c r="DM387" s="13"/>
      <c r="DN387" s="13"/>
      <c r="DO387" s="13"/>
      <c r="DP387" s="13"/>
      <c r="DQ387" s="13"/>
      <c r="DR387" s="13"/>
      <c r="DS387" s="13"/>
      <c r="DT387" s="13"/>
      <c r="DU387" s="13"/>
      <c r="DV387" s="13"/>
      <c r="DW387" s="13"/>
      <c r="DX387" s="13"/>
      <c r="DY387" s="13"/>
      <c r="DZ387" s="13"/>
      <c r="EA387" s="13"/>
      <c r="EB387" s="13"/>
      <c r="EC387" s="13"/>
      <c r="ED387" s="13"/>
      <c r="EE387" s="13"/>
      <c r="EF387" s="13"/>
      <c r="EG387" s="13"/>
      <c r="EH387" s="13"/>
      <c r="EI387" s="13"/>
      <c r="EJ387" s="13"/>
      <c r="EK387" s="13"/>
      <c r="EL387" s="13"/>
      <c r="EM387" s="13"/>
      <c r="EN387" s="13"/>
      <c r="EO387" s="13"/>
      <c r="EP387" s="13"/>
      <c r="EQ387" s="13"/>
      <c r="ER387" s="13"/>
      <c r="ES387" s="13"/>
      <c r="ET387" s="13"/>
      <c r="EU387" s="13"/>
      <c r="EV387" s="13"/>
      <c r="EW387" s="13"/>
      <c r="EX387" s="13"/>
      <c r="EY387" s="13"/>
      <c r="EZ387" s="13"/>
      <c r="FA387" s="13"/>
      <c r="FB387" s="13"/>
      <c r="FC387" s="13"/>
      <c r="FD387" s="13"/>
      <c r="FE387" s="13"/>
      <c r="FF387" s="13"/>
      <c r="FG387" s="13"/>
      <c r="FH387" s="13"/>
      <c r="FI387" s="13"/>
      <c r="FJ387" s="13"/>
    </row>
    <row r="388" spans="2:166" x14ac:dyDescent="0.25"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B388" s="13"/>
      <c r="DC388" s="13"/>
      <c r="DD388" s="13"/>
      <c r="DE388" s="13"/>
      <c r="DF388" s="13"/>
      <c r="DG388" s="13"/>
      <c r="DH388" s="13"/>
      <c r="DI388" s="13"/>
      <c r="DJ388" s="13"/>
      <c r="DK388" s="13"/>
      <c r="DL388" s="13"/>
      <c r="DM388" s="13"/>
      <c r="DN388" s="13"/>
      <c r="DO388" s="13"/>
      <c r="DP388" s="13"/>
      <c r="DQ388" s="13"/>
      <c r="DR388" s="13"/>
      <c r="DS388" s="13"/>
      <c r="DT388" s="13"/>
      <c r="DU388" s="13"/>
      <c r="DV388" s="13"/>
      <c r="DW388" s="13"/>
      <c r="DX388" s="13"/>
      <c r="DY388" s="13"/>
      <c r="DZ388" s="13"/>
      <c r="EA388" s="13"/>
      <c r="EB388" s="13"/>
      <c r="EC388" s="13"/>
      <c r="ED388" s="13"/>
      <c r="EE388" s="13"/>
      <c r="EF388" s="13"/>
      <c r="EG388" s="13"/>
      <c r="EH388" s="13"/>
      <c r="EI388" s="13"/>
      <c r="EJ388" s="13"/>
      <c r="EK388" s="13"/>
      <c r="EL388" s="13"/>
      <c r="EM388" s="13"/>
      <c r="EN388" s="13"/>
      <c r="EO388" s="13"/>
      <c r="EP388" s="13"/>
      <c r="EQ388" s="13"/>
      <c r="ER388" s="13"/>
      <c r="ES388" s="13"/>
      <c r="ET388" s="13"/>
      <c r="EU388" s="13"/>
      <c r="EV388" s="13"/>
      <c r="EW388" s="13"/>
      <c r="EX388" s="13"/>
      <c r="EY388" s="13"/>
      <c r="EZ388" s="13"/>
      <c r="FA388" s="13"/>
      <c r="FB388" s="13"/>
      <c r="FC388" s="13"/>
      <c r="FD388" s="13"/>
      <c r="FE388" s="13"/>
      <c r="FF388" s="13"/>
      <c r="FG388" s="13"/>
      <c r="FH388" s="13"/>
      <c r="FI388" s="13"/>
      <c r="FJ388" s="13"/>
    </row>
    <row r="389" spans="2:166" x14ac:dyDescent="0.25"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B389" s="13"/>
      <c r="DC389" s="13"/>
      <c r="DD389" s="13"/>
      <c r="DE389" s="13"/>
      <c r="DF389" s="13"/>
      <c r="DG389" s="13"/>
      <c r="DH389" s="13"/>
      <c r="DI389" s="13"/>
      <c r="DJ389" s="13"/>
      <c r="DK389" s="13"/>
      <c r="DL389" s="13"/>
      <c r="DM389" s="13"/>
      <c r="DN389" s="13"/>
      <c r="DO389" s="13"/>
      <c r="DP389" s="13"/>
      <c r="DQ389" s="13"/>
      <c r="DR389" s="13"/>
      <c r="DS389" s="13"/>
      <c r="DT389" s="13"/>
      <c r="DU389" s="13"/>
      <c r="DV389" s="13"/>
      <c r="DW389" s="13"/>
      <c r="DX389" s="13"/>
      <c r="DY389" s="13"/>
      <c r="DZ389" s="13"/>
      <c r="EA389" s="13"/>
      <c r="EB389" s="13"/>
      <c r="EC389" s="13"/>
      <c r="ED389" s="13"/>
      <c r="EE389" s="13"/>
      <c r="EF389" s="13"/>
      <c r="EG389" s="13"/>
      <c r="EH389" s="13"/>
      <c r="EI389" s="13"/>
      <c r="EJ389" s="13"/>
      <c r="EK389" s="13"/>
      <c r="EL389" s="13"/>
      <c r="EM389" s="13"/>
      <c r="EN389" s="13"/>
      <c r="EO389" s="13"/>
      <c r="EP389" s="13"/>
      <c r="EQ389" s="13"/>
      <c r="ER389" s="13"/>
      <c r="ES389" s="13"/>
      <c r="ET389" s="13"/>
      <c r="EU389" s="13"/>
      <c r="EV389" s="13"/>
      <c r="EW389" s="13"/>
      <c r="EX389" s="13"/>
      <c r="EY389" s="13"/>
      <c r="EZ389" s="13"/>
      <c r="FA389" s="13"/>
      <c r="FB389" s="13"/>
      <c r="FC389" s="13"/>
      <c r="FD389" s="13"/>
      <c r="FE389" s="13"/>
      <c r="FF389" s="13"/>
      <c r="FG389" s="13"/>
      <c r="FH389" s="13"/>
      <c r="FI389" s="13"/>
      <c r="FJ389" s="13"/>
    </row>
    <row r="390" spans="2:166" x14ac:dyDescent="0.25"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B390" s="13"/>
      <c r="DC390" s="13"/>
      <c r="DD390" s="13"/>
      <c r="DE390" s="13"/>
      <c r="DF390" s="13"/>
      <c r="DG390" s="13"/>
      <c r="DH390" s="13"/>
      <c r="DI390" s="13"/>
      <c r="DJ390" s="13"/>
      <c r="DK390" s="13"/>
      <c r="DL390" s="13"/>
      <c r="DM390" s="13"/>
      <c r="DN390" s="13"/>
      <c r="DO390" s="13"/>
      <c r="DP390" s="13"/>
      <c r="DQ390" s="13"/>
      <c r="DR390" s="13"/>
      <c r="DS390" s="13"/>
      <c r="DT390" s="13"/>
      <c r="DU390" s="13"/>
      <c r="DV390" s="13"/>
      <c r="DW390" s="13"/>
      <c r="DX390" s="13"/>
      <c r="DY390" s="13"/>
      <c r="DZ390" s="13"/>
      <c r="EA390" s="13"/>
      <c r="EB390" s="13"/>
      <c r="EC390" s="13"/>
      <c r="ED390" s="13"/>
      <c r="EE390" s="13"/>
      <c r="EF390" s="13"/>
      <c r="EG390" s="13"/>
      <c r="EH390" s="13"/>
      <c r="EI390" s="13"/>
      <c r="EJ390" s="13"/>
      <c r="EK390" s="13"/>
      <c r="EL390" s="13"/>
      <c r="EM390" s="13"/>
      <c r="EN390" s="13"/>
      <c r="EO390" s="13"/>
      <c r="EP390" s="13"/>
      <c r="EQ390" s="13"/>
      <c r="ER390" s="13"/>
      <c r="ES390" s="13"/>
      <c r="ET390" s="13"/>
      <c r="EU390" s="13"/>
      <c r="EV390" s="13"/>
      <c r="EW390" s="13"/>
      <c r="EX390" s="13"/>
      <c r="EY390" s="13"/>
      <c r="EZ390" s="13"/>
      <c r="FA390" s="13"/>
      <c r="FB390" s="13"/>
      <c r="FC390" s="13"/>
      <c r="FD390" s="13"/>
      <c r="FE390" s="13"/>
      <c r="FF390" s="13"/>
      <c r="FG390" s="13"/>
      <c r="FH390" s="13"/>
      <c r="FI390" s="13"/>
      <c r="FJ390" s="13"/>
    </row>
    <row r="391" spans="2:166" x14ac:dyDescent="0.25"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B391" s="13"/>
      <c r="DC391" s="13"/>
      <c r="DD391" s="13"/>
      <c r="DE391" s="13"/>
      <c r="DF391" s="13"/>
      <c r="DG391" s="13"/>
      <c r="DH391" s="13"/>
      <c r="DI391" s="13"/>
      <c r="DJ391" s="13"/>
      <c r="DK391" s="13"/>
      <c r="DL391" s="13"/>
      <c r="DM391" s="13"/>
      <c r="DN391" s="13"/>
      <c r="DO391" s="13"/>
      <c r="DP391" s="13"/>
      <c r="DQ391" s="13"/>
      <c r="DR391" s="13"/>
      <c r="DS391" s="13"/>
      <c r="DT391" s="13"/>
      <c r="DU391" s="13"/>
      <c r="DV391" s="13"/>
      <c r="DW391" s="13"/>
      <c r="DX391" s="13"/>
      <c r="DY391" s="13"/>
      <c r="DZ391" s="13"/>
      <c r="EA391" s="13"/>
      <c r="EB391" s="13"/>
      <c r="EC391" s="13"/>
      <c r="ED391" s="13"/>
      <c r="EE391" s="13"/>
      <c r="EF391" s="13"/>
      <c r="EG391" s="13"/>
      <c r="EH391" s="13"/>
      <c r="EI391" s="13"/>
      <c r="EJ391" s="13"/>
      <c r="EK391" s="13"/>
      <c r="EL391" s="13"/>
      <c r="EM391" s="13"/>
      <c r="EN391" s="13"/>
      <c r="EO391" s="13"/>
      <c r="EP391" s="13"/>
      <c r="EQ391" s="13"/>
      <c r="ER391" s="13"/>
      <c r="ES391" s="13"/>
      <c r="ET391" s="13"/>
      <c r="EU391" s="13"/>
      <c r="EV391" s="13"/>
      <c r="EW391" s="13"/>
      <c r="EX391" s="13"/>
      <c r="EY391" s="13"/>
      <c r="EZ391" s="13"/>
      <c r="FA391" s="13"/>
      <c r="FB391" s="13"/>
      <c r="FC391" s="13"/>
      <c r="FD391" s="13"/>
      <c r="FE391" s="13"/>
      <c r="FF391" s="13"/>
      <c r="FG391" s="13"/>
      <c r="FH391" s="13"/>
      <c r="FI391" s="13"/>
      <c r="FJ391" s="13"/>
    </row>
    <row r="392" spans="2:166" x14ac:dyDescent="0.25"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B392" s="13"/>
      <c r="DC392" s="13"/>
      <c r="DD392" s="13"/>
      <c r="DE392" s="13"/>
      <c r="DF392" s="13"/>
      <c r="DG392" s="13"/>
      <c r="DH392" s="13"/>
      <c r="DI392" s="13"/>
      <c r="DJ392" s="13"/>
      <c r="DK392" s="13"/>
      <c r="DL392" s="13"/>
      <c r="DM392" s="13"/>
      <c r="DN392" s="13"/>
      <c r="DO392" s="13"/>
      <c r="DP392" s="13"/>
      <c r="DQ392" s="13"/>
      <c r="DR392" s="13"/>
      <c r="DS392" s="13"/>
      <c r="DT392" s="13"/>
      <c r="DU392" s="13"/>
      <c r="DV392" s="13"/>
      <c r="DW392" s="13"/>
      <c r="DX392" s="13"/>
      <c r="DY392" s="13"/>
      <c r="DZ392" s="13"/>
      <c r="EA392" s="13"/>
      <c r="EB392" s="13"/>
      <c r="EC392" s="13"/>
      <c r="ED392" s="13"/>
      <c r="EE392" s="13"/>
      <c r="EF392" s="13"/>
      <c r="EG392" s="13"/>
      <c r="EH392" s="13"/>
      <c r="EI392" s="13"/>
      <c r="EJ392" s="13"/>
      <c r="EK392" s="13"/>
      <c r="EL392" s="13"/>
      <c r="EM392" s="13"/>
      <c r="EN392" s="13"/>
      <c r="EO392" s="13"/>
      <c r="EP392" s="13"/>
      <c r="EQ392" s="13"/>
      <c r="ER392" s="13"/>
      <c r="ES392" s="13"/>
      <c r="ET392" s="13"/>
      <c r="EU392" s="13"/>
      <c r="EV392" s="13"/>
      <c r="EW392" s="13"/>
      <c r="EX392" s="13"/>
      <c r="EY392" s="13"/>
      <c r="EZ392" s="13"/>
      <c r="FA392" s="13"/>
      <c r="FB392" s="13"/>
      <c r="FC392" s="13"/>
      <c r="FD392" s="13"/>
      <c r="FE392" s="13"/>
      <c r="FF392" s="13"/>
      <c r="FG392" s="13"/>
      <c r="FH392" s="13"/>
      <c r="FI392" s="13"/>
      <c r="FJ392" s="13"/>
    </row>
    <row r="393" spans="2:166" x14ac:dyDescent="0.25"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B393" s="13"/>
      <c r="DC393" s="13"/>
      <c r="DD393" s="13"/>
      <c r="DE393" s="13"/>
      <c r="DF393" s="13"/>
      <c r="DG393" s="13"/>
      <c r="DH393" s="13"/>
      <c r="DI393" s="13"/>
      <c r="DJ393" s="13"/>
      <c r="DK393" s="13"/>
      <c r="DL393" s="13"/>
      <c r="DM393" s="13"/>
      <c r="DN393" s="13"/>
      <c r="DO393" s="13"/>
      <c r="DP393" s="13"/>
      <c r="DQ393" s="13"/>
      <c r="DR393" s="13"/>
      <c r="DS393" s="13"/>
      <c r="DT393" s="13"/>
      <c r="DU393" s="13"/>
      <c r="DV393" s="13"/>
      <c r="DW393" s="13"/>
      <c r="DX393" s="13"/>
      <c r="DY393" s="13"/>
      <c r="DZ393" s="13"/>
      <c r="EA393" s="13"/>
      <c r="EB393" s="13"/>
      <c r="EC393" s="13"/>
      <c r="ED393" s="13"/>
      <c r="EE393" s="13"/>
      <c r="EF393" s="13"/>
      <c r="EG393" s="13"/>
      <c r="EH393" s="13"/>
      <c r="EI393" s="13"/>
      <c r="EJ393" s="13"/>
      <c r="EK393" s="13"/>
      <c r="EL393" s="13"/>
      <c r="EM393" s="13"/>
      <c r="EN393" s="13"/>
      <c r="EO393" s="13"/>
      <c r="EP393" s="13"/>
      <c r="EQ393" s="13"/>
      <c r="ER393" s="13"/>
      <c r="ES393" s="13"/>
      <c r="ET393" s="13"/>
      <c r="EU393" s="13"/>
      <c r="EV393" s="13"/>
      <c r="EW393" s="13"/>
      <c r="EX393" s="13"/>
      <c r="EY393" s="13"/>
      <c r="EZ393" s="13"/>
      <c r="FA393" s="13"/>
      <c r="FB393" s="13"/>
      <c r="FC393" s="13"/>
      <c r="FD393" s="13"/>
      <c r="FE393" s="13"/>
      <c r="FF393" s="13"/>
      <c r="FG393" s="13"/>
      <c r="FH393" s="13"/>
      <c r="FI393" s="13"/>
      <c r="FJ393" s="13"/>
    </row>
    <row r="394" spans="2:166" x14ac:dyDescent="0.25"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B394" s="13"/>
      <c r="DC394" s="13"/>
      <c r="DD394" s="13"/>
      <c r="DE394" s="13"/>
      <c r="DF394" s="13"/>
      <c r="DG394" s="13"/>
      <c r="DH394" s="13"/>
      <c r="DI394" s="13"/>
      <c r="DJ394" s="13"/>
      <c r="DK394" s="13"/>
      <c r="DL394" s="13"/>
      <c r="DM394" s="13"/>
      <c r="DN394" s="13"/>
      <c r="DO394" s="13"/>
      <c r="DP394" s="13"/>
      <c r="DQ394" s="13"/>
      <c r="DR394" s="13"/>
      <c r="DS394" s="13"/>
      <c r="DT394" s="13"/>
      <c r="DU394" s="13"/>
      <c r="DV394" s="13"/>
      <c r="DW394" s="13"/>
      <c r="DX394" s="13"/>
      <c r="DY394" s="13"/>
      <c r="DZ394" s="13"/>
      <c r="EA394" s="13"/>
      <c r="EB394" s="13"/>
      <c r="EC394" s="13"/>
      <c r="ED394" s="13"/>
      <c r="EE394" s="13"/>
      <c r="EF394" s="13"/>
      <c r="EG394" s="13"/>
      <c r="EH394" s="13"/>
      <c r="EI394" s="13"/>
      <c r="EJ394" s="13"/>
      <c r="EK394" s="13"/>
      <c r="EL394" s="13"/>
      <c r="EM394" s="13"/>
      <c r="EN394" s="13"/>
      <c r="EO394" s="13"/>
      <c r="EP394" s="13"/>
      <c r="EQ394" s="13"/>
      <c r="ER394" s="13"/>
      <c r="ES394" s="13"/>
      <c r="ET394" s="13"/>
      <c r="EU394" s="13"/>
      <c r="EV394" s="13"/>
      <c r="EW394" s="13"/>
      <c r="EX394" s="13"/>
      <c r="EY394" s="13"/>
      <c r="EZ394" s="13"/>
      <c r="FA394" s="13"/>
      <c r="FB394" s="13"/>
      <c r="FC394" s="13"/>
      <c r="FD394" s="13"/>
      <c r="FE394" s="13"/>
      <c r="FF394" s="13"/>
      <c r="FG394" s="13"/>
      <c r="FH394" s="13"/>
      <c r="FI394" s="13"/>
      <c r="FJ394" s="13"/>
    </row>
    <row r="395" spans="2:166" x14ac:dyDescent="0.25"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B395" s="13"/>
      <c r="DC395" s="13"/>
      <c r="DD395" s="13"/>
      <c r="DE395" s="13"/>
      <c r="DF395" s="13"/>
      <c r="DG395" s="13"/>
      <c r="DH395" s="13"/>
      <c r="DI395" s="13"/>
      <c r="DJ395" s="13"/>
      <c r="DK395" s="13"/>
      <c r="DL395" s="13"/>
      <c r="DM395" s="13"/>
      <c r="DN395" s="13"/>
      <c r="DO395" s="13"/>
      <c r="DP395" s="13"/>
      <c r="DQ395" s="13"/>
      <c r="DR395" s="13"/>
      <c r="DS395" s="13"/>
      <c r="DT395" s="13"/>
      <c r="DU395" s="13"/>
      <c r="DV395" s="13"/>
      <c r="DW395" s="13"/>
      <c r="DX395" s="13"/>
      <c r="DY395" s="13"/>
      <c r="DZ395" s="13"/>
      <c r="EA395" s="13"/>
      <c r="EB395" s="13"/>
      <c r="EC395" s="13"/>
      <c r="ED395" s="13"/>
      <c r="EE395" s="13"/>
      <c r="EF395" s="13"/>
      <c r="EG395" s="13"/>
      <c r="EH395" s="13"/>
      <c r="EI395" s="13"/>
      <c r="EJ395" s="13"/>
      <c r="EK395" s="13"/>
      <c r="EL395" s="13"/>
      <c r="EM395" s="13"/>
      <c r="EN395" s="13"/>
      <c r="EO395" s="13"/>
      <c r="EP395" s="13"/>
      <c r="EQ395" s="13"/>
      <c r="ER395" s="13"/>
      <c r="ES395" s="13"/>
      <c r="ET395" s="13"/>
      <c r="EU395" s="13"/>
      <c r="EV395" s="13"/>
      <c r="EW395" s="13"/>
      <c r="EX395" s="13"/>
      <c r="EY395" s="13"/>
      <c r="EZ395" s="13"/>
      <c r="FA395" s="13"/>
      <c r="FB395" s="13"/>
      <c r="FC395" s="13"/>
      <c r="FD395" s="13"/>
      <c r="FE395" s="13"/>
      <c r="FF395" s="13"/>
      <c r="FG395" s="13"/>
      <c r="FH395" s="13"/>
      <c r="FI395" s="13"/>
      <c r="FJ395" s="13"/>
    </row>
    <row r="396" spans="2:166" x14ac:dyDescent="0.25"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B396" s="13"/>
      <c r="DC396" s="13"/>
      <c r="DD396" s="13"/>
      <c r="DE396" s="13"/>
      <c r="DF396" s="13"/>
      <c r="DG396" s="13"/>
      <c r="DH396" s="13"/>
      <c r="DI396" s="13"/>
      <c r="DJ396" s="13"/>
      <c r="DK396" s="13"/>
      <c r="DL396" s="13"/>
      <c r="DM396" s="13"/>
      <c r="DN396" s="13"/>
      <c r="DO396" s="13"/>
      <c r="DP396" s="13"/>
      <c r="DQ396" s="13"/>
      <c r="DR396" s="13"/>
      <c r="DS396" s="13"/>
      <c r="DT396" s="13"/>
      <c r="DU396" s="13"/>
      <c r="DV396" s="13"/>
      <c r="DW396" s="13"/>
      <c r="DX396" s="13"/>
      <c r="DY396" s="13"/>
      <c r="DZ396" s="13"/>
      <c r="EA396" s="13"/>
      <c r="EB396" s="13"/>
      <c r="EC396" s="13"/>
      <c r="ED396" s="13"/>
      <c r="EE396" s="13"/>
      <c r="EF396" s="13"/>
      <c r="EG396" s="13"/>
      <c r="EH396" s="13"/>
      <c r="EI396" s="13"/>
      <c r="EJ396" s="13"/>
      <c r="EK396" s="13"/>
      <c r="EL396" s="13"/>
      <c r="EM396" s="13"/>
      <c r="EN396" s="13"/>
      <c r="EO396" s="13"/>
      <c r="EP396" s="13"/>
      <c r="EQ396" s="13"/>
      <c r="ER396" s="13"/>
      <c r="ES396" s="13"/>
      <c r="ET396" s="13"/>
      <c r="EU396" s="13"/>
      <c r="EV396" s="13"/>
      <c r="EW396" s="13"/>
      <c r="EX396" s="13"/>
      <c r="EY396" s="13"/>
      <c r="EZ396" s="13"/>
      <c r="FA396" s="13"/>
      <c r="FB396" s="13"/>
      <c r="FC396" s="13"/>
      <c r="FD396" s="13"/>
      <c r="FE396" s="13"/>
      <c r="FF396" s="13"/>
      <c r="FG396" s="13"/>
      <c r="FH396" s="13"/>
      <c r="FI396" s="13"/>
      <c r="FJ396" s="13"/>
    </row>
    <row r="397" spans="2:166" x14ac:dyDescent="0.25"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B397" s="13"/>
      <c r="DC397" s="13"/>
      <c r="DD397" s="13"/>
      <c r="DE397" s="13"/>
      <c r="DF397" s="13"/>
      <c r="DG397" s="13"/>
      <c r="DH397" s="13"/>
      <c r="DI397" s="13"/>
      <c r="DJ397" s="13"/>
      <c r="DK397" s="13"/>
      <c r="DL397" s="13"/>
      <c r="DM397" s="13"/>
      <c r="DN397" s="13"/>
      <c r="DO397" s="13"/>
      <c r="DP397" s="13"/>
      <c r="DQ397" s="13"/>
      <c r="DR397" s="13"/>
      <c r="DS397" s="13"/>
      <c r="DT397" s="13"/>
      <c r="DU397" s="13"/>
      <c r="DV397" s="13"/>
      <c r="DW397" s="13"/>
      <c r="DX397" s="13"/>
      <c r="DY397" s="13"/>
      <c r="DZ397" s="13"/>
      <c r="EA397" s="13"/>
      <c r="EB397" s="13"/>
      <c r="EC397" s="13"/>
      <c r="ED397" s="13"/>
      <c r="EE397" s="13"/>
      <c r="EF397" s="13"/>
      <c r="EG397" s="13"/>
      <c r="EH397" s="13"/>
      <c r="EI397" s="13"/>
      <c r="EJ397" s="13"/>
      <c r="EK397" s="13"/>
      <c r="EL397" s="13"/>
      <c r="EM397" s="13"/>
      <c r="EN397" s="13"/>
      <c r="EO397" s="13"/>
      <c r="EP397" s="13"/>
      <c r="EQ397" s="13"/>
      <c r="ER397" s="13"/>
      <c r="ES397" s="13"/>
      <c r="ET397" s="13"/>
      <c r="EU397" s="13"/>
      <c r="EV397" s="13"/>
      <c r="EW397" s="13"/>
      <c r="EX397" s="13"/>
      <c r="EY397" s="13"/>
      <c r="EZ397" s="13"/>
      <c r="FA397" s="13"/>
      <c r="FB397" s="13"/>
      <c r="FC397" s="13"/>
      <c r="FD397" s="13"/>
      <c r="FE397" s="13"/>
      <c r="FF397" s="13"/>
      <c r="FG397" s="13"/>
      <c r="FH397" s="13"/>
      <c r="FI397" s="13"/>
      <c r="FJ397" s="13"/>
    </row>
    <row r="398" spans="2:166" x14ac:dyDescent="0.25"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B398" s="13"/>
      <c r="DC398" s="13"/>
      <c r="DD398" s="13"/>
      <c r="DE398" s="13"/>
      <c r="DF398" s="13"/>
      <c r="DG398" s="13"/>
      <c r="DH398" s="13"/>
      <c r="DI398" s="13"/>
      <c r="DJ398" s="13"/>
      <c r="DK398" s="13"/>
      <c r="DL398" s="13"/>
      <c r="DM398" s="13"/>
      <c r="DN398" s="13"/>
      <c r="DO398" s="13"/>
      <c r="DP398" s="13"/>
      <c r="DQ398" s="13"/>
      <c r="DR398" s="13"/>
      <c r="DS398" s="13"/>
      <c r="DT398" s="13"/>
      <c r="DU398" s="13"/>
      <c r="DV398" s="13"/>
      <c r="DW398" s="13"/>
      <c r="DX398" s="13"/>
      <c r="DY398" s="13"/>
      <c r="DZ398" s="13"/>
      <c r="EA398" s="13"/>
      <c r="EB398" s="13"/>
      <c r="EC398" s="13"/>
      <c r="ED398" s="13"/>
      <c r="EE398" s="13"/>
      <c r="EF398" s="13"/>
      <c r="EG398" s="13"/>
      <c r="EH398" s="13"/>
      <c r="EI398" s="13"/>
      <c r="EJ398" s="13"/>
      <c r="EK398" s="13"/>
      <c r="EL398" s="13"/>
      <c r="EM398" s="13"/>
      <c r="EN398" s="13"/>
      <c r="EO398" s="13"/>
      <c r="EP398" s="13"/>
      <c r="EQ398" s="13"/>
      <c r="ER398" s="13"/>
      <c r="ES398" s="13"/>
      <c r="ET398" s="13"/>
      <c r="EU398" s="13"/>
      <c r="EV398" s="13"/>
      <c r="EW398" s="13"/>
      <c r="EX398" s="13"/>
      <c r="EY398" s="13"/>
      <c r="EZ398" s="13"/>
      <c r="FA398" s="13"/>
      <c r="FB398" s="13"/>
      <c r="FC398" s="13"/>
      <c r="FD398" s="13"/>
      <c r="FE398" s="13"/>
      <c r="FF398" s="13"/>
      <c r="FG398" s="13"/>
      <c r="FH398" s="13"/>
      <c r="FI398" s="13"/>
      <c r="FJ398" s="13"/>
    </row>
    <row r="399" spans="2:166" x14ac:dyDescent="0.25"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B399" s="13"/>
      <c r="DC399" s="13"/>
      <c r="DD399" s="13"/>
      <c r="DE399" s="13"/>
      <c r="DF399" s="13"/>
      <c r="DG399" s="13"/>
      <c r="DH399" s="13"/>
      <c r="DI399" s="13"/>
      <c r="DJ399" s="13"/>
      <c r="DK399" s="13"/>
      <c r="DL399" s="13"/>
      <c r="DM399" s="13"/>
      <c r="DN399" s="13"/>
      <c r="DO399" s="13"/>
      <c r="DP399" s="13"/>
      <c r="DQ399" s="13"/>
      <c r="DR399" s="13"/>
      <c r="DS399" s="13"/>
      <c r="DT399" s="13"/>
      <c r="DU399" s="13"/>
      <c r="DV399" s="13"/>
      <c r="DW399" s="13"/>
      <c r="DX399" s="13"/>
      <c r="DY399" s="13"/>
      <c r="DZ399" s="13"/>
      <c r="EA399" s="13"/>
      <c r="EB399" s="13"/>
      <c r="EC399" s="13"/>
      <c r="ED399" s="13"/>
      <c r="EE399" s="13"/>
      <c r="EF399" s="13"/>
      <c r="EG399" s="13"/>
      <c r="EH399" s="13"/>
      <c r="EI399" s="13"/>
      <c r="EJ399" s="13"/>
      <c r="EK399" s="13"/>
      <c r="EL399" s="13"/>
      <c r="EM399" s="13"/>
      <c r="EN399" s="13"/>
      <c r="EO399" s="13"/>
      <c r="EP399" s="13"/>
      <c r="EQ399" s="13"/>
      <c r="ER399" s="13"/>
      <c r="ES399" s="13"/>
      <c r="ET399" s="13"/>
      <c r="EU399" s="13"/>
      <c r="EV399" s="13"/>
      <c r="EW399" s="13"/>
      <c r="EX399" s="13"/>
      <c r="EY399" s="13"/>
      <c r="EZ399" s="13"/>
      <c r="FA399" s="13"/>
      <c r="FB399" s="13"/>
      <c r="FC399" s="13"/>
      <c r="FD399" s="13"/>
      <c r="FE399" s="13"/>
      <c r="FF399" s="13"/>
      <c r="FG399" s="13"/>
      <c r="FH399" s="13"/>
      <c r="FI399" s="13"/>
      <c r="FJ399" s="13"/>
    </row>
    <row r="400" spans="2:166" x14ac:dyDescent="0.25"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B400" s="13"/>
      <c r="DC400" s="13"/>
      <c r="DD400" s="13"/>
      <c r="DE400" s="13"/>
      <c r="DF400" s="13"/>
      <c r="DG400" s="13"/>
      <c r="DH400" s="13"/>
      <c r="DI400" s="13"/>
      <c r="DJ400" s="13"/>
      <c r="DK400" s="13"/>
      <c r="DL400" s="13"/>
      <c r="DM400" s="13"/>
      <c r="DN400" s="13"/>
      <c r="DO400" s="13"/>
      <c r="DP400" s="13"/>
      <c r="DQ400" s="13"/>
      <c r="DR400" s="13"/>
      <c r="DS400" s="13"/>
      <c r="DT400" s="13"/>
      <c r="DU400" s="13"/>
      <c r="DV400" s="13"/>
      <c r="DW400" s="13"/>
      <c r="DX400" s="13"/>
      <c r="DY400" s="13"/>
      <c r="DZ400" s="13"/>
      <c r="EA400" s="13"/>
      <c r="EB400" s="13"/>
      <c r="EC400" s="13"/>
      <c r="ED400" s="13"/>
      <c r="EE400" s="13"/>
      <c r="EF400" s="13"/>
      <c r="EG400" s="13"/>
      <c r="EH400" s="13"/>
      <c r="EI400" s="13"/>
      <c r="EJ400" s="13"/>
      <c r="EK400" s="13"/>
      <c r="EL400" s="13"/>
      <c r="EM400" s="13"/>
      <c r="EN400" s="13"/>
      <c r="EO400" s="13"/>
      <c r="EP400" s="13"/>
      <c r="EQ400" s="13"/>
      <c r="ER400" s="13"/>
      <c r="ES400" s="13"/>
      <c r="ET400" s="13"/>
      <c r="EU400" s="13"/>
      <c r="EV400" s="13"/>
      <c r="EW400" s="13"/>
      <c r="EX400" s="13"/>
      <c r="EY400" s="13"/>
      <c r="EZ400" s="13"/>
      <c r="FA400" s="13"/>
      <c r="FB400" s="13"/>
      <c r="FC400" s="13"/>
      <c r="FD400" s="13"/>
      <c r="FE400" s="13"/>
      <c r="FF400" s="13"/>
      <c r="FG400" s="13"/>
      <c r="FH400" s="13"/>
      <c r="FI400" s="13"/>
      <c r="FJ400" s="13"/>
    </row>
    <row r="401" spans="2:166" x14ac:dyDescent="0.25"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B401" s="13"/>
      <c r="DC401" s="13"/>
      <c r="DD401" s="13"/>
      <c r="DE401" s="13"/>
      <c r="DF401" s="13"/>
      <c r="DG401" s="13"/>
      <c r="DH401" s="13"/>
      <c r="DI401" s="13"/>
      <c r="DJ401" s="13"/>
      <c r="DK401" s="13"/>
      <c r="DL401" s="13"/>
      <c r="DM401" s="13"/>
      <c r="DN401" s="13"/>
      <c r="DO401" s="13"/>
      <c r="DP401" s="13"/>
      <c r="DQ401" s="13"/>
      <c r="DR401" s="13"/>
      <c r="DS401" s="13"/>
      <c r="DT401" s="13"/>
      <c r="DU401" s="13"/>
      <c r="DV401" s="13"/>
      <c r="DW401" s="13"/>
      <c r="DX401" s="13"/>
      <c r="DY401" s="13"/>
      <c r="DZ401" s="13"/>
      <c r="EA401" s="13"/>
      <c r="EB401" s="13"/>
      <c r="EC401" s="13"/>
      <c r="ED401" s="13"/>
      <c r="EE401" s="13"/>
      <c r="EF401" s="13"/>
      <c r="EG401" s="13"/>
      <c r="EH401" s="13"/>
      <c r="EI401" s="13"/>
      <c r="EJ401" s="13"/>
      <c r="EK401" s="13"/>
      <c r="EL401" s="13"/>
      <c r="EM401" s="13"/>
      <c r="EN401" s="13"/>
      <c r="EO401" s="13"/>
      <c r="EP401" s="13"/>
      <c r="EQ401" s="13"/>
      <c r="ER401" s="13"/>
      <c r="ES401" s="13"/>
      <c r="ET401" s="13"/>
      <c r="EU401" s="13"/>
      <c r="EV401" s="13"/>
      <c r="EW401" s="13"/>
      <c r="EX401" s="13"/>
      <c r="EY401" s="13"/>
      <c r="EZ401" s="13"/>
      <c r="FA401" s="13"/>
      <c r="FB401" s="13"/>
      <c r="FC401" s="13"/>
      <c r="FD401" s="13"/>
      <c r="FE401" s="13"/>
      <c r="FF401" s="13"/>
      <c r="FG401" s="13"/>
      <c r="FH401" s="13"/>
      <c r="FI401" s="13"/>
      <c r="FJ401" s="13"/>
    </row>
    <row r="402" spans="2:166" x14ac:dyDescent="0.25"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B402" s="13"/>
      <c r="DC402" s="13"/>
      <c r="DD402" s="13"/>
      <c r="DE402" s="13"/>
      <c r="DF402" s="13"/>
      <c r="DG402" s="13"/>
      <c r="DH402" s="13"/>
      <c r="DI402" s="13"/>
      <c r="DJ402" s="13"/>
      <c r="DK402" s="13"/>
      <c r="DL402" s="13"/>
      <c r="DM402" s="13"/>
      <c r="DN402" s="13"/>
      <c r="DO402" s="13"/>
      <c r="DP402" s="13"/>
      <c r="DQ402" s="13"/>
      <c r="DR402" s="13"/>
      <c r="DS402" s="13"/>
      <c r="DT402" s="13"/>
      <c r="DU402" s="13"/>
      <c r="DV402" s="13"/>
      <c r="DW402" s="13"/>
      <c r="DX402" s="13"/>
      <c r="DY402" s="13"/>
      <c r="DZ402" s="13"/>
      <c r="EA402" s="13"/>
      <c r="EB402" s="13"/>
      <c r="EC402" s="13"/>
      <c r="ED402" s="13"/>
      <c r="EE402" s="13"/>
      <c r="EF402" s="13"/>
      <c r="EG402" s="13"/>
      <c r="EH402" s="13"/>
      <c r="EI402" s="13"/>
      <c r="EJ402" s="13"/>
      <c r="EK402" s="13"/>
      <c r="EL402" s="13"/>
      <c r="EM402" s="13"/>
      <c r="EN402" s="13"/>
      <c r="EO402" s="13"/>
      <c r="EP402" s="13"/>
      <c r="EQ402" s="13"/>
      <c r="ER402" s="13"/>
      <c r="ES402" s="13"/>
      <c r="ET402" s="13"/>
      <c r="EU402" s="13"/>
      <c r="EV402" s="13"/>
      <c r="EW402" s="13"/>
      <c r="EX402" s="13"/>
      <c r="EY402" s="13"/>
      <c r="EZ402" s="13"/>
      <c r="FA402" s="13"/>
      <c r="FB402" s="13"/>
      <c r="FC402" s="13"/>
      <c r="FD402" s="13"/>
      <c r="FE402" s="13"/>
      <c r="FF402" s="13"/>
      <c r="FG402" s="13"/>
      <c r="FH402" s="13"/>
      <c r="FI402" s="13"/>
      <c r="FJ402" s="13"/>
    </row>
    <row r="403" spans="2:166" x14ac:dyDescent="0.25"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B403" s="13"/>
      <c r="DC403" s="13"/>
      <c r="DD403" s="13"/>
      <c r="DE403" s="13"/>
      <c r="DF403" s="13"/>
      <c r="DG403" s="13"/>
      <c r="DH403" s="13"/>
      <c r="DI403" s="13"/>
      <c r="DJ403" s="13"/>
      <c r="DK403" s="13"/>
      <c r="DL403" s="13"/>
      <c r="DM403" s="13"/>
      <c r="DN403" s="13"/>
      <c r="DO403" s="13"/>
      <c r="DP403" s="13"/>
      <c r="DQ403" s="13"/>
      <c r="DR403" s="13"/>
      <c r="DS403" s="13"/>
      <c r="DT403" s="13"/>
      <c r="DU403" s="13"/>
      <c r="DV403" s="13"/>
      <c r="DW403" s="13"/>
      <c r="DX403" s="13"/>
      <c r="DY403" s="13"/>
      <c r="DZ403" s="13"/>
      <c r="EA403" s="13"/>
      <c r="EB403" s="13"/>
      <c r="EC403" s="13"/>
      <c r="ED403" s="13"/>
      <c r="EE403" s="13"/>
      <c r="EF403" s="13"/>
      <c r="EG403" s="13"/>
      <c r="EH403" s="13"/>
      <c r="EI403" s="13"/>
      <c r="EJ403" s="13"/>
      <c r="EK403" s="13"/>
      <c r="EL403" s="13"/>
      <c r="EM403" s="13"/>
      <c r="EN403" s="13"/>
      <c r="EO403" s="13"/>
      <c r="EP403" s="13"/>
      <c r="EQ403" s="13"/>
      <c r="ER403" s="13"/>
      <c r="ES403" s="13"/>
      <c r="ET403" s="13"/>
      <c r="EU403" s="13"/>
      <c r="EV403" s="13"/>
      <c r="EW403" s="13"/>
      <c r="EX403" s="13"/>
      <c r="EY403" s="13"/>
      <c r="EZ403" s="13"/>
      <c r="FA403" s="13"/>
      <c r="FB403" s="13"/>
      <c r="FC403" s="13"/>
      <c r="FD403" s="13"/>
      <c r="FE403" s="13"/>
      <c r="FF403" s="13"/>
      <c r="FG403" s="13"/>
      <c r="FH403" s="13"/>
      <c r="FI403" s="13"/>
      <c r="FJ403" s="13"/>
    </row>
    <row r="404" spans="2:166" x14ac:dyDescent="0.25"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B404" s="13"/>
      <c r="DC404" s="13"/>
      <c r="DD404" s="13"/>
      <c r="DE404" s="13"/>
      <c r="DF404" s="13"/>
      <c r="DG404" s="13"/>
      <c r="DH404" s="13"/>
      <c r="DI404" s="13"/>
      <c r="DJ404" s="13"/>
      <c r="DK404" s="13"/>
      <c r="DL404" s="13"/>
      <c r="DM404" s="13"/>
      <c r="DN404" s="13"/>
      <c r="DO404" s="13"/>
      <c r="DP404" s="13"/>
      <c r="DQ404" s="13"/>
      <c r="DR404" s="13"/>
      <c r="DS404" s="13"/>
      <c r="DT404" s="13"/>
      <c r="DU404" s="13"/>
      <c r="DV404" s="13"/>
      <c r="DW404" s="13"/>
      <c r="DX404" s="13"/>
      <c r="DY404" s="13"/>
      <c r="DZ404" s="13"/>
      <c r="EA404" s="13"/>
      <c r="EB404" s="13"/>
      <c r="EC404" s="13"/>
      <c r="ED404" s="13"/>
      <c r="EE404" s="13"/>
      <c r="EF404" s="13"/>
      <c r="EG404" s="13"/>
      <c r="EH404" s="13"/>
      <c r="EI404" s="13"/>
      <c r="EJ404" s="13"/>
      <c r="EK404" s="13"/>
      <c r="EL404" s="13"/>
      <c r="EM404" s="13"/>
      <c r="EN404" s="13"/>
      <c r="EO404" s="13"/>
      <c r="EP404" s="13"/>
      <c r="EQ404" s="13"/>
      <c r="ER404" s="13"/>
      <c r="ES404" s="13"/>
      <c r="ET404" s="13"/>
      <c r="EU404" s="13"/>
      <c r="EV404" s="13"/>
      <c r="EW404" s="13"/>
      <c r="EX404" s="13"/>
      <c r="EY404" s="13"/>
      <c r="EZ404" s="13"/>
      <c r="FA404" s="13"/>
      <c r="FB404" s="13"/>
      <c r="FC404" s="13"/>
      <c r="FD404" s="13"/>
      <c r="FE404" s="13"/>
      <c r="FF404" s="13"/>
      <c r="FG404" s="13"/>
      <c r="FH404" s="13"/>
      <c r="FI404" s="13"/>
      <c r="FJ404" s="13"/>
    </row>
    <row r="405" spans="2:166" x14ac:dyDescent="0.25"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B405" s="13"/>
      <c r="DC405" s="13"/>
      <c r="DD405" s="13"/>
      <c r="DE405" s="13"/>
      <c r="DF405" s="13"/>
      <c r="DG405" s="13"/>
      <c r="DH405" s="13"/>
      <c r="DI405" s="13"/>
      <c r="DJ405" s="13"/>
      <c r="DK405" s="13"/>
      <c r="DL405" s="13"/>
      <c r="DM405" s="13"/>
      <c r="DN405" s="13"/>
      <c r="DO405" s="13"/>
      <c r="DP405" s="13"/>
      <c r="DQ405" s="13"/>
      <c r="DR405" s="13"/>
      <c r="DS405" s="13"/>
      <c r="DT405" s="13"/>
      <c r="DU405" s="13"/>
      <c r="DV405" s="13"/>
      <c r="DW405" s="13"/>
      <c r="DX405" s="13"/>
      <c r="DY405" s="13"/>
      <c r="DZ405" s="13"/>
      <c r="EA405" s="13"/>
      <c r="EB405" s="13"/>
      <c r="EC405" s="13"/>
      <c r="ED405" s="13"/>
      <c r="EE405" s="13"/>
      <c r="EF405" s="13"/>
      <c r="EG405" s="13"/>
      <c r="EH405" s="13"/>
      <c r="EI405" s="13"/>
      <c r="EJ405" s="13"/>
      <c r="EK405" s="13"/>
      <c r="EL405" s="13"/>
      <c r="EM405" s="13"/>
      <c r="EN405" s="13"/>
      <c r="EO405" s="13"/>
      <c r="EP405" s="13"/>
      <c r="EQ405" s="13"/>
      <c r="ER405" s="13"/>
      <c r="ES405" s="13"/>
      <c r="ET405" s="13"/>
      <c r="EU405" s="13"/>
      <c r="EV405" s="13"/>
      <c r="EW405" s="13"/>
      <c r="EX405" s="13"/>
      <c r="EY405" s="13"/>
      <c r="EZ405" s="13"/>
      <c r="FA405" s="13"/>
      <c r="FB405" s="13"/>
      <c r="FC405" s="13"/>
      <c r="FD405" s="13"/>
      <c r="FE405" s="13"/>
      <c r="FF405" s="13"/>
      <c r="FG405" s="13"/>
      <c r="FH405" s="13"/>
      <c r="FI405" s="13"/>
      <c r="FJ405" s="13"/>
    </row>
    <row r="406" spans="2:166" x14ac:dyDescent="0.25"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B406" s="13"/>
      <c r="DC406" s="13"/>
      <c r="DD406" s="13"/>
      <c r="DE406" s="13"/>
      <c r="DF406" s="13"/>
      <c r="DG406" s="13"/>
      <c r="DH406" s="13"/>
      <c r="DI406" s="13"/>
      <c r="DJ406" s="13"/>
      <c r="DK406" s="13"/>
      <c r="DL406" s="13"/>
      <c r="DM406" s="13"/>
      <c r="DN406" s="13"/>
      <c r="DO406" s="13"/>
      <c r="DP406" s="13"/>
      <c r="DQ406" s="13"/>
      <c r="DR406" s="13"/>
      <c r="DS406" s="13"/>
      <c r="DT406" s="13"/>
      <c r="DU406" s="13"/>
      <c r="DV406" s="13"/>
      <c r="DW406" s="13"/>
      <c r="DX406" s="13"/>
      <c r="DY406" s="13"/>
      <c r="DZ406" s="13"/>
      <c r="EA406" s="13"/>
      <c r="EB406" s="13"/>
      <c r="EC406" s="13"/>
      <c r="ED406" s="13"/>
      <c r="EE406" s="13"/>
      <c r="EF406" s="13"/>
      <c r="EG406" s="13"/>
      <c r="EH406" s="13"/>
      <c r="EI406" s="13"/>
      <c r="EJ406" s="13"/>
      <c r="EK406" s="13"/>
      <c r="EL406" s="13"/>
      <c r="EM406" s="13"/>
      <c r="EN406" s="13"/>
      <c r="EO406" s="13"/>
      <c r="EP406" s="13"/>
      <c r="EQ406" s="13"/>
      <c r="ER406" s="13"/>
      <c r="ES406" s="13"/>
      <c r="ET406" s="13"/>
      <c r="EU406" s="13"/>
      <c r="EV406" s="13"/>
      <c r="EW406" s="13"/>
      <c r="EX406" s="13"/>
      <c r="EY406" s="13"/>
      <c r="EZ406" s="13"/>
      <c r="FA406" s="13"/>
      <c r="FB406" s="13"/>
      <c r="FC406" s="13"/>
      <c r="FD406" s="13"/>
      <c r="FE406" s="13"/>
      <c r="FF406" s="13"/>
      <c r="FG406" s="13"/>
      <c r="FH406" s="13"/>
      <c r="FI406" s="13"/>
      <c r="FJ406" s="13"/>
    </row>
    <row r="407" spans="2:166" x14ac:dyDescent="0.25"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B407" s="13"/>
      <c r="DC407" s="13"/>
      <c r="DD407" s="13"/>
      <c r="DE407" s="13"/>
      <c r="DF407" s="13"/>
      <c r="DG407" s="13"/>
      <c r="DH407" s="13"/>
      <c r="DI407" s="13"/>
      <c r="DJ407" s="13"/>
      <c r="DK407" s="13"/>
      <c r="DL407" s="13"/>
      <c r="DM407" s="13"/>
      <c r="DN407" s="13"/>
      <c r="DO407" s="13"/>
      <c r="DP407" s="13"/>
      <c r="DQ407" s="13"/>
      <c r="DR407" s="13"/>
      <c r="DS407" s="13"/>
      <c r="DT407" s="13"/>
      <c r="DU407" s="13"/>
      <c r="DV407" s="13"/>
      <c r="DW407" s="13"/>
      <c r="DX407" s="13"/>
      <c r="DY407" s="13"/>
      <c r="DZ407" s="13"/>
      <c r="EA407" s="13"/>
      <c r="EB407" s="13"/>
      <c r="EC407" s="13"/>
      <c r="ED407" s="13"/>
      <c r="EE407" s="13"/>
      <c r="EF407" s="13"/>
      <c r="EG407" s="13"/>
      <c r="EH407" s="13"/>
      <c r="EI407" s="13"/>
      <c r="EJ407" s="13"/>
      <c r="EK407" s="13"/>
      <c r="EL407" s="13"/>
      <c r="EM407" s="13"/>
      <c r="EN407" s="13"/>
      <c r="EO407" s="13"/>
      <c r="EP407" s="13"/>
      <c r="EQ407" s="13"/>
      <c r="ER407" s="13"/>
      <c r="ES407" s="13"/>
      <c r="ET407" s="13"/>
      <c r="EU407" s="13"/>
      <c r="EV407" s="13"/>
      <c r="EW407" s="13"/>
      <c r="EX407" s="13"/>
      <c r="EY407" s="13"/>
      <c r="EZ407" s="13"/>
      <c r="FA407" s="13"/>
      <c r="FB407" s="13"/>
      <c r="FC407" s="13"/>
      <c r="FD407" s="13"/>
      <c r="FE407" s="13"/>
      <c r="FF407" s="13"/>
      <c r="FG407" s="13"/>
      <c r="FH407" s="13"/>
      <c r="FI407" s="13"/>
      <c r="FJ407" s="13"/>
    </row>
    <row r="408" spans="2:166" x14ac:dyDescent="0.25"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B408" s="13"/>
      <c r="DC408" s="13"/>
      <c r="DD408" s="13"/>
      <c r="DE408" s="13"/>
      <c r="DF408" s="13"/>
      <c r="DG408" s="13"/>
      <c r="DH408" s="13"/>
      <c r="DI408" s="13"/>
      <c r="DJ408" s="13"/>
      <c r="DK408" s="13"/>
      <c r="DL408" s="13"/>
      <c r="DM408" s="13"/>
      <c r="DN408" s="13"/>
      <c r="DO408" s="13"/>
      <c r="DP408" s="13"/>
      <c r="DQ408" s="13"/>
      <c r="DR408" s="13"/>
      <c r="DS408" s="13"/>
      <c r="DT408" s="13"/>
      <c r="DU408" s="13"/>
      <c r="DV408" s="13"/>
      <c r="DW408" s="13"/>
      <c r="DX408" s="13"/>
      <c r="DY408" s="13"/>
      <c r="DZ408" s="13"/>
      <c r="EA408" s="13"/>
      <c r="EB408" s="13"/>
      <c r="EC408" s="13"/>
      <c r="ED408" s="13"/>
      <c r="EE408" s="13"/>
      <c r="EF408" s="13"/>
      <c r="EG408" s="13"/>
      <c r="EH408" s="13"/>
      <c r="EI408" s="13"/>
      <c r="EJ408" s="13"/>
      <c r="EK408" s="13"/>
      <c r="EL408" s="13"/>
      <c r="EM408" s="13"/>
      <c r="EN408" s="13"/>
      <c r="EO408" s="13"/>
      <c r="EP408" s="13"/>
      <c r="EQ408" s="13"/>
      <c r="ER408" s="13"/>
      <c r="ES408" s="13"/>
      <c r="ET408" s="13"/>
      <c r="EU408" s="13"/>
      <c r="EV408" s="13"/>
      <c r="EW408" s="13"/>
      <c r="EX408" s="13"/>
      <c r="EY408" s="13"/>
      <c r="EZ408" s="13"/>
      <c r="FA408" s="13"/>
      <c r="FB408" s="13"/>
      <c r="FC408" s="13"/>
      <c r="FD408" s="13"/>
      <c r="FE408" s="13"/>
      <c r="FF408" s="13"/>
      <c r="FG408" s="13"/>
      <c r="FH408" s="13"/>
      <c r="FI408" s="13"/>
      <c r="FJ408" s="13"/>
    </row>
    <row r="409" spans="2:166" x14ac:dyDescent="0.25"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B409" s="13"/>
      <c r="DC409" s="13"/>
      <c r="DD409" s="13"/>
      <c r="DE409" s="13"/>
      <c r="DF409" s="13"/>
      <c r="DG409" s="13"/>
      <c r="DH409" s="13"/>
      <c r="DI409" s="13"/>
      <c r="DJ409" s="13"/>
      <c r="DK409" s="13"/>
      <c r="DL409" s="13"/>
      <c r="DM409" s="13"/>
      <c r="DN409" s="13"/>
      <c r="DO409" s="13"/>
      <c r="DP409" s="13"/>
      <c r="DQ409" s="13"/>
      <c r="DR409" s="13"/>
      <c r="DS409" s="13"/>
      <c r="DT409" s="13"/>
      <c r="DU409" s="13"/>
      <c r="DV409" s="13"/>
      <c r="DW409" s="13"/>
      <c r="DX409" s="13"/>
      <c r="DY409" s="13"/>
      <c r="DZ409" s="13"/>
      <c r="EA409" s="13"/>
      <c r="EB409" s="13"/>
      <c r="EC409" s="13"/>
      <c r="ED409" s="13"/>
      <c r="EE409" s="13"/>
      <c r="EF409" s="13"/>
      <c r="EG409" s="13"/>
      <c r="EH409" s="13"/>
      <c r="EI409" s="13"/>
      <c r="EJ409" s="13"/>
      <c r="EK409" s="13"/>
      <c r="EL409" s="13"/>
      <c r="EM409" s="13"/>
      <c r="EN409" s="13"/>
      <c r="EO409" s="13"/>
      <c r="EP409" s="13"/>
      <c r="EQ409" s="13"/>
      <c r="ER409" s="13"/>
      <c r="ES409" s="13"/>
      <c r="ET409" s="13"/>
      <c r="EU409" s="13"/>
      <c r="EV409" s="13"/>
      <c r="EW409" s="13"/>
      <c r="EX409" s="13"/>
      <c r="EY409" s="13"/>
      <c r="EZ409" s="13"/>
      <c r="FA409" s="13"/>
      <c r="FB409" s="13"/>
      <c r="FC409" s="13"/>
      <c r="FD409" s="13"/>
      <c r="FE409" s="13"/>
      <c r="FF409" s="13"/>
      <c r="FG409" s="13"/>
      <c r="FH409" s="13"/>
      <c r="FI409" s="13"/>
      <c r="FJ409" s="13"/>
    </row>
    <row r="410" spans="2:166" x14ac:dyDescent="0.25"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B410" s="13"/>
      <c r="DC410" s="13"/>
      <c r="DD410" s="13"/>
      <c r="DE410" s="13"/>
      <c r="DF410" s="13"/>
      <c r="DG410" s="13"/>
      <c r="DH410" s="13"/>
      <c r="DI410" s="13"/>
      <c r="DJ410" s="13"/>
      <c r="DK410" s="13"/>
      <c r="DL410" s="13"/>
      <c r="DM410" s="13"/>
      <c r="DN410" s="13"/>
      <c r="DO410" s="13"/>
      <c r="DP410" s="13"/>
      <c r="DQ410" s="13"/>
      <c r="DR410" s="13"/>
      <c r="DS410" s="13"/>
      <c r="DT410" s="13"/>
      <c r="DU410" s="13"/>
      <c r="DV410" s="13"/>
      <c r="DW410" s="13"/>
      <c r="DX410" s="13"/>
      <c r="DY410" s="13"/>
      <c r="DZ410" s="13"/>
      <c r="EA410" s="13"/>
      <c r="EB410" s="13"/>
      <c r="EC410" s="13"/>
      <c r="ED410" s="13"/>
      <c r="EE410" s="13"/>
      <c r="EF410" s="13"/>
      <c r="EG410" s="13"/>
      <c r="EH410" s="13"/>
      <c r="EI410" s="13"/>
      <c r="EJ410" s="13"/>
      <c r="EK410" s="13"/>
      <c r="EL410" s="13"/>
      <c r="EM410" s="13"/>
      <c r="EN410" s="13"/>
      <c r="EO410" s="13"/>
      <c r="EP410" s="13"/>
      <c r="EQ410" s="13"/>
      <c r="ER410" s="13"/>
      <c r="ES410" s="13"/>
      <c r="ET410" s="13"/>
      <c r="EU410" s="13"/>
      <c r="EV410" s="13"/>
      <c r="EW410" s="13"/>
      <c r="EX410" s="13"/>
      <c r="EY410" s="13"/>
      <c r="EZ410" s="13"/>
      <c r="FA410" s="13"/>
      <c r="FB410" s="13"/>
      <c r="FC410" s="13"/>
      <c r="FD410" s="13"/>
      <c r="FE410" s="13"/>
      <c r="FF410" s="13"/>
      <c r="FG410" s="13"/>
      <c r="FH410" s="13"/>
      <c r="FI410" s="13"/>
      <c r="FJ410" s="13"/>
    </row>
    <row r="411" spans="2:166" x14ac:dyDescent="0.25"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B411" s="13"/>
      <c r="DC411" s="13"/>
      <c r="DD411" s="13"/>
      <c r="DE411" s="13"/>
      <c r="DF411" s="13"/>
      <c r="DG411" s="13"/>
      <c r="DH411" s="13"/>
      <c r="DI411" s="13"/>
      <c r="DJ411" s="13"/>
      <c r="DK411" s="13"/>
      <c r="DL411" s="13"/>
      <c r="DM411" s="13"/>
      <c r="DN411" s="13"/>
      <c r="DO411" s="13"/>
      <c r="DP411" s="13"/>
      <c r="DQ411" s="13"/>
      <c r="DR411" s="13"/>
      <c r="DS411" s="13"/>
      <c r="DT411" s="13"/>
      <c r="DU411" s="13"/>
      <c r="DV411" s="13"/>
      <c r="DW411" s="13"/>
      <c r="DX411" s="13"/>
      <c r="DY411" s="13"/>
      <c r="DZ411" s="13"/>
      <c r="EA411" s="13"/>
      <c r="EB411" s="13"/>
      <c r="EC411" s="13"/>
      <c r="ED411" s="13"/>
      <c r="EE411" s="13"/>
      <c r="EF411" s="13"/>
      <c r="EG411" s="13"/>
      <c r="EH411" s="13"/>
      <c r="EI411" s="13"/>
      <c r="EJ411" s="13"/>
      <c r="EK411" s="13"/>
      <c r="EL411" s="13"/>
      <c r="EM411" s="13"/>
      <c r="EN411" s="13"/>
      <c r="EO411" s="13"/>
      <c r="EP411" s="13"/>
      <c r="EQ411" s="13"/>
      <c r="ER411" s="13"/>
      <c r="ES411" s="13"/>
      <c r="ET411" s="13"/>
      <c r="EU411" s="13"/>
      <c r="EV411" s="13"/>
      <c r="EW411" s="13"/>
      <c r="EX411" s="13"/>
      <c r="EY411" s="13"/>
      <c r="EZ411" s="13"/>
      <c r="FA411" s="13"/>
      <c r="FB411" s="13"/>
      <c r="FC411" s="13"/>
      <c r="FD411" s="13"/>
      <c r="FE411" s="13"/>
      <c r="FF411" s="13"/>
      <c r="FG411" s="13"/>
      <c r="FH411" s="13"/>
      <c r="FI411" s="13"/>
      <c r="FJ411" s="13"/>
    </row>
    <row r="412" spans="2:166" x14ac:dyDescent="0.25"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B412" s="13"/>
      <c r="DC412" s="13"/>
      <c r="DD412" s="13"/>
      <c r="DE412" s="13"/>
      <c r="DF412" s="13"/>
      <c r="DG412" s="13"/>
      <c r="DH412" s="13"/>
      <c r="DI412" s="13"/>
      <c r="DJ412" s="13"/>
      <c r="DK412" s="13"/>
      <c r="DL412" s="13"/>
      <c r="DM412" s="13"/>
      <c r="DN412" s="13"/>
      <c r="DO412" s="13"/>
      <c r="DP412" s="13"/>
      <c r="DQ412" s="13"/>
      <c r="DR412" s="13"/>
      <c r="DS412" s="13"/>
      <c r="DT412" s="13"/>
      <c r="DU412" s="13"/>
      <c r="DV412" s="13"/>
      <c r="DW412" s="13"/>
      <c r="DX412" s="13"/>
      <c r="DY412" s="13"/>
      <c r="DZ412" s="13"/>
      <c r="EA412" s="13"/>
      <c r="EB412" s="13"/>
      <c r="EC412" s="13"/>
      <c r="ED412" s="13"/>
      <c r="EE412" s="13"/>
      <c r="EF412" s="13"/>
      <c r="EG412" s="13"/>
      <c r="EH412" s="13"/>
      <c r="EI412" s="13"/>
      <c r="EJ412" s="13"/>
      <c r="EK412" s="13"/>
      <c r="EL412" s="13"/>
      <c r="EM412" s="13"/>
      <c r="EN412" s="13"/>
      <c r="EO412" s="13"/>
      <c r="EP412" s="13"/>
      <c r="EQ412" s="13"/>
      <c r="ER412" s="13"/>
      <c r="ES412" s="13"/>
      <c r="ET412" s="13"/>
      <c r="EU412" s="13"/>
      <c r="EV412" s="13"/>
      <c r="EW412" s="13"/>
      <c r="EX412" s="13"/>
      <c r="EY412" s="13"/>
      <c r="EZ412" s="13"/>
      <c r="FA412" s="13"/>
      <c r="FB412" s="13"/>
      <c r="FC412" s="13"/>
      <c r="FD412" s="13"/>
      <c r="FE412" s="13"/>
      <c r="FF412" s="13"/>
      <c r="FG412" s="13"/>
      <c r="FH412" s="13"/>
      <c r="FI412" s="13"/>
      <c r="FJ412" s="13"/>
    </row>
    <row r="413" spans="2:166" x14ac:dyDescent="0.25"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B413" s="13"/>
      <c r="DC413" s="13"/>
      <c r="DD413" s="13"/>
      <c r="DE413" s="13"/>
      <c r="DF413" s="13"/>
      <c r="DG413" s="13"/>
      <c r="DH413" s="13"/>
      <c r="DI413" s="13"/>
      <c r="DJ413" s="13"/>
      <c r="DK413" s="13"/>
      <c r="DL413" s="13"/>
      <c r="DM413" s="13"/>
      <c r="DN413" s="13"/>
      <c r="DO413" s="13"/>
      <c r="DP413" s="13"/>
      <c r="DQ413" s="13"/>
      <c r="DR413" s="13"/>
      <c r="DS413" s="13"/>
      <c r="DT413" s="13"/>
      <c r="DU413" s="13"/>
      <c r="DV413" s="13"/>
      <c r="DW413" s="13"/>
      <c r="DX413" s="13"/>
      <c r="DY413" s="13"/>
      <c r="DZ413" s="13"/>
      <c r="EA413" s="13"/>
      <c r="EB413" s="13"/>
      <c r="EC413" s="13"/>
      <c r="ED413" s="13"/>
      <c r="EE413" s="13"/>
      <c r="EF413" s="13"/>
      <c r="EG413" s="13"/>
      <c r="EH413" s="13"/>
      <c r="EI413" s="13"/>
      <c r="EJ413" s="13"/>
      <c r="EK413" s="13"/>
      <c r="EL413" s="13"/>
      <c r="EM413" s="13"/>
      <c r="EN413" s="13"/>
      <c r="EO413" s="13"/>
      <c r="EP413" s="13"/>
      <c r="EQ413" s="13"/>
      <c r="ER413" s="13"/>
      <c r="ES413" s="13"/>
      <c r="ET413" s="13"/>
      <c r="EU413" s="13"/>
      <c r="EV413" s="13"/>
      <c r="EW413" s="13"/>
      <c r="EX413" s="13"/>
      <c r="EY413" s="13"/>
      <c r="EZ413" s="13"/>
      <c r="FA413" s="13"/>
      <c r="FB413" s="13"/>
      <c r="FC413" s="13"/>
      <c r="FD413" s="13"/>
      <c r="FE413" s="13"/>
      <c r="FF413" s="13"/>
      <c r="FG413" s="13"/>
      <c r="FH413" s="13"/>
      <c r="FI413" s="13"/>
      <c r="FJ413" s="13"/>
    </row>
    <row r="414" spans="2:166" x14ac:dyDescent="0.25"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B414" s="13"/>
      <c r="DC414" s="13"/>
      <c r="DD414" s="13"/>
      <c r="DE414" s="13"/>
      <c r="DF414" s="13"/>
      <c r="DG414" s="13"/>
      <c r="DH414" s="13"/>
      <c r="DI414" s="13"/>
      <c r="DJ414" s="13"/>
      <c r="DK414" s="13"/>
      <c r="DL414" s="13"/>
      <c r="DM414" s="13"/>
      <c r="DN414" s="13"/>
      <c r="DO414" s="13"/>
      <c r="DP414" s="13"/>
      <c r="DQ414" s="13"/>
      <c r="DR414" s="13"/>
      <c r="DS414" s="13"/>
      <c r="DT414" s="13"/>
      <c r="DU414" s="13"/>
      <c r="DV414" s="13"/>
      <c r="DW414" s="13"/>
      <c r="DX414" s="13"/>
      <c r="DY414" s="13"/>
      <c r="DZ414" s="13"/>
      <c r="EA414" s="13"/>
      <c r="EB414" s="13"/>
      <c r="EC414" s="13"/>
      <c r="ED414" s="13"/>
      <c r="EE414" s="13"/>
      <c r="EF414" s="13"/>
      <c r="EG414" s="13"/>
      <c r="EH414" s="13"/>
      <c r="EI414" s="13"/>
      <c r="EJ414" s="13"/>
      <c r="EK414" s="13"/>
      <c r="EL414" s="13"/>
      <c r="EM414" s="13"/>
      <c r="EN414" s="13"/>
      <c r="EO414" s="13"/>
      <c r="EP414" s="13"/>
      <c r="EQ414" s="13"/>
      <c r="ER414" s="13"/>
      <c r="ES414" s="13"/>
      <c r="ET414" s="13"/>
      <c r="EU414" s="13"/>
      <c r="EV414" s="13"/>
      <c r="EW414" s="13"/>
      <c r="EX414" s="13"/>
      <c r="EY414" s="13"/>
      <c r="EZ414" s="13"/>
      <c r="FA414" s="13"/>
      <c r="FB414" s="13"/>
      <c r="FC414" s="13"/>
      <c r="FD414" s="13"/>
      <c r="FE414" s="13"/>
      <c r="FF414" s="13"/>
      <c r="FG414" s="13"/>
      <c r="FH414" s="13"/>
      <c r="FI414" s="13"/>
      <c r="FJ414" s="13"/>
    </row>
    <row r="415" spans="2:166" x14ac:dyDescent="0.25"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B415" s="13"/>
      <c r="DC415" s="13"/>
      <c r="DD415" s="13"/>
      <c r="DE415" s="13"/>
      <c r="DF415" s="13"/>
      <c r="DG415" s="13"/>
      <c r="DH415" s="13"/>
      <c r="DI415" s="13"/>
      <c r="DJ415" s="13"/>
      <c r="DK415" s="13"/>
      <c r="DL415" s="13"/>
      <c r="DM415" s="13"/>
      <c r="DN415" s="13"/>
      <c r="DO415" s="13"/>
      <c r="DP415" s="13"/>
      <c r="DQ415" s="13"/>
      <c r="DR415" s="13"/>
      <c r="DS415" s="13"/>
      <c r="DT415" s="13"/>
      <c r="DU415" s="13"/>
      <c r="DV415" s="13"/>
      <c r="DW415" s="13"/>
      <c r="DX415" s="13"/>
      <c r="DY415" s="13"/>
      <c r="DZ415" s="13"/>
      <c r="EA415" s="13"/>
      <c r="EB415" s="13"/>
      <c r="EC415" s="13"/>
      <c r="ED415" s="13"/>
      <c r="EE415" s="13"/>
      <c r="EF415" s="13"/>
      <c r="EG415" s="13"/>
      <c r="EH415" s="13"/>
      <c r="EI415" s="13"/>
      <c r="EJ415" s="13"/>
      <c r="EK415" s="13"/>
      <c r="EL415" s="13"/>
      <c r="EM415" s="13"/>
      <c r="EN415" s="13"/>
      <c r="EO415" s="13"/>
      <c r="EP415" s="13"/>
      <c r="EQ415" s="13"/>
      <c r="ER415" s="13"/>
      <c r="ES415" s="13"/>
      <c r="ET415" s="13"/>
      <c r="EU415" s="13"/>
      <c r="EV415" s="13"/>
      <c r="EW415" s="13"/>
      <c r="EX415" s="13"/>
      <c r="EY415" s="13"/>
      <c r="EZ415" s="13"/>
      <c r="FA415" s="13"/>
      <c r="FB415" s="13"/>
      <c r="FC415" s="13"/>
      <c r="FD415" s="13"/>
      <c r="FE415" s="13"/>
      <c r="FF415" s="13"/>
      <c r="FG415" s="13"/>
      <c r="FH415" s="13"/>
      <c r="FI415" s="13"/>
      <c r="FJ415" s="13"/>
    </row>
    <row r="416" spans="2:166" x14ac:dyDescent="0.25"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B416" s="13"/>
      <c r="DC416" s="13"/>
      <c r="DD416" s="13"/>
      <c r="DE416" s="13"/>
      <c r="DF416" s="13"/>
      <c r="DG416" s="13"/>
      <c r="DH416" s="13"/>
      <c r="DI416" s="13"/>
      <c r="DJ416" s="13"/>
      <c r="DK416" s="13"/>
      <c r="DL416" s="13"/>
      <c r="DM416" s="13"/>
      <c r="DN416" s="13"/>
      <c r="DO416" s="13"/>
      <c r="DP416" s="13"/>
      <c r="DQ416" s="13"/>
      <c r="DR416" s="13"/>
      <c r="DS416" s="13"/>
      <c r="DT416" s="13"/>
      <c r="DU416" s="13"/>
      <c r="DV416" s="13"/>
      <c r="DW416" s="13"/>
      <c r="DX416" s="13"/>
      <c r="DY416" s="13"/>
      <c r="DZ416" s="13"/>
      <c r="EA416" s="13"/>
      <c r="EB416" s="13"/>
      <c r="EC416" s="13"/>
      <c r="ED416" s="13"/>
      <c r="EE416" s="13"/>
      <c r="EF416" s="13"/>
      <c r="EG416" s="13"/>
      <c r="EH416" s="13"/>
      <c r="EI416" s="13"/>
      <c r="EJ416" s="13"/>
      <c r="EK416" s="13"/>
      <c r="EL416" s="13"/>
      <c r="EM416" s="13"/>
      <c r="EN416" s="13"/>
      <c r="EO416" s="13"/>
      <c r="EP416" s="13"/>
      <c r="EQ416" s="13"/>
      <c r="ER416" s="13"/>
      <c r="ES416" s="13"/>
      <c r="ET416" s="13"/>
      <c r="EU416" s="13"/>
      <c r="EV416" s="13"/>
      <c r="EW416" s="13"/>
      <c r="EX416" s="13"/>
      <c r="EY416" s="13"/>
      <c r="EZ416" s="13"/>
      <c r="FA416" s="13"/>
      <c r="FB416" s="13"/>
      <c r="FC416" s="13"/>
      <c r="FD416" s="13"/>
      <c r="FE416" s="13"/>
      <c r="FF416" s="13"/>
      <c r="FG416" s="13"/>
      <c r="FH416" s="13"/>
      <c r="FI416" s="13"/>
      <c r="FJ416" s="13"/>
    </row>
    <row r="417" spans="2:166" x14ac:dyDescent="0.25"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B417" s="13"/>
      <c r="DC417" s="13"/>
      <c r="DD417" s="13"/>
      <c r="DE417" s="13"/>
      <c r="DF417" s="13"/>
      <c r="DG417" s="13"/>
      <c r="DH417" s="13"/>
      <c r="DI417" s="13"/>
      <c r="DJ417" s="13"/>
      <c r="DK417" s="13"/>
      <c r="DL417" s="13"/>
      <c r="DM417" s="13"/>
      <c r="DN417" s="13"/>
      <c r="DO417" s="13"/>
      <c r="DP417" s="13"/>
      <c r="DQ417" s="13"/>
      <c r="DR417" s="13"/>
      <c r="DS417" s="13"/>
      <c r="DT417" s="13"/>
      <c r="DU417" s="13"/>
      <c r="DV417" s="13"/>
      <c r="DW417" s="13"/>
      <c r="DX417" s="13"/>
      <c r="DY417" s="13"/>
      <c r="DZ417" s="13"/>
      <c r="EA417" s="13"/>
      <c r="EB417" s="13"/>
      <c r="EC417" s="13"/>
      <c r="ED417" s="13"/>
      <c r="EE417" s="13"/>
      <c r="EF417" s="13"/>
      <c r="EG417" s="13"/>
      <c r="EH417" s="13"/>
      <c r="EI417" s="13"/>
      <c r="EJ417" s="13"/>
      <c r="EK417" s="13"/>
      <c r="EL417" s="13"/>
      <c r="EM417" s="13"/>
      <c r="EN417" s="13"/>
      <c r="EO417" s="13"/>
      <c r="EP417" s="13"/>
      <c r="EQ417" s="13"/>
      <c r="ER417" s="13"/>
      <c r="ES417" s="13"/>
      <c r="ET417" s="13"/>
      <c r="EU417" s="13"/>
      <c r="EV417" s="13"/>
      <c r="EW417" s="13"/>
      <c r="EX417" s="13"/>
      <c r="EY417" s="13"/>
      <c r="EZ417" s="13"/>
      <c r="FA417" s="13"/>
      <c r="FB417" s="13"/>
      <c r="FC417" s="13"/>
      <c r="FD417" s="13"/>
      <c r="FE417" s="13"/>
      <c r="FF417" s="13"/>
      <c r="FG417" s="13"/>
      <c r="FH417" s="13"/>
      <c r="FI417" s="13"/>
      <c r="FJ417" s="13"/>
    </row>
    <row r="418" spans="2:166" x14ac:dyDescent="0.25"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B418" s="13"/>
      <c r="DC418" s="13"/>
      <c r="DD418" s="13"/>
      <c r="DE418" s="13"/>
      <c r="DF418" s="13"/>
      <c r="DG418" s="13"/>
      <c r="DH418" s="13"/>
      <c r="DI418" s="13"/>
      <c r="DJ418" s="13"/>
      <c r="DK418" s="13"/>
      <c r="DL418" s="13"/>
      <c r="DM418" s="13"/>
      <c r="DN418" s="13"/>
      <c r="DO418" s="13"/>
      <c r="DP418" s="13"/>
      <c r="DQ418" s="13"/>
      <c r="DR418" s="13"/>
      <c r="DS418" s="13"/>
      <c r="DT418" s="13"/>
      <c r="DU418" s="13"/>
      <c r="DV418" s="13"/>
      <c r="DW418" s="13"/>
      <c r="DX418" s="13"/>
      <c r="DY418" s="13"/>
      <c r="DZ418" s="13"/>
      <c r="EA418" s="13"/>
      <c r="EB418" s="13"/>
      <c r="EC418" s="13"/>
      <c r="ED418" s="13"/>
      <c r="EE418" s="13"/>
      <c r="EF418" s="13"/>
      <c r="EG418" s="13"/>
      <c r="EH418" s="13"/>
      <c r="EI418" s="13"/>
      <c r="EJ418" s="13"/>
      <c r="EK418" s="13"/>
      <c r="EL418" s="13"/>
      <c r="EM418" s="13"/>
      <c r="EN418" s="13"/>
      <c r="EO418" s="13"/>
      <c r="EP418" s="13"/>
      <c r="EQ418" s="13"/>
      <c r="ER418" s="13"/>
      <c r="ES418" s="13"/>
      <c r="ET418" s="13"/>
      <c r="EU418" s="13"/>
      <c r="EV418" s="13"/>
      <c r="EW418" s="13"/>
      <c r="EX418" s="13"/>
      <c r="EY418" s="13"/>
      <c r="EZ418" s="13"/>
      <c r="FA418" s="13"/>
      <c r="FB418" s="13"/>
      <c r="FC418" s="13"/>
      <c r="FD418" s="13"/>
      <c r="FE418" s="13"/>
      <c r="FF418" s="13"/>
      <c r="FG418" s="13"/>
      <c r="FH418" s="13"/>
      <c r="FI418" s="13"/>
      <c r="FJ418" s="13"/>
    </row>
    <row r="419" spans="2:166" x14ac:dyDescent="0.25"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B419" s="13"/>
      <c r="DC419" s="13"/>
      <c r="DD419" s="13"/>
      <c r="DE419" s="13"/>
      <c r="DF419" s="13"/>
      <c r="DG419" s="13"/>
      <c r="DH419" s="13"/>
      <c r="DI419" s="13"/>
      <c r="DJ419" s="13"/>
      <c r="DK419" s="13"/>
      <c r="DL419" s="13"/>
      <c r="DM419" s="13"/>
      <c r="DN419" s="13"/>
      <c r="DO419" s="13"/>
      <c r="DP419" s="13"/>
      <c r="DQ419" s="13"/>
      <c r="DR419" s="13"/>
      <c r="DS419" s="13"/>
      <c r="DT419" s="13"/>
      <c r="DU419" s="13"/>
      <c r="DV419" s="13"/>
      <c r="DW419" s="13"/>
      <c r="DX419" s="13"/>
      <c r="DY419" s="13"/>
      <c r="DZ419" s="13"/>
      <c r="EA419" s="13"/>
      <c r="EB419" s="13"/>
      <c r="EC419" s="13"/>
      <c r="ED419" s="13"/>
      <c r="EE419" s="13"/>
      <c r="EF419" s="13"/>
      <c r="EG419" s="13"/>
      <c r="EH419" s="13"/>
      <c r="EI419" s="13"/>
      <c r="EJ419" s="13"/>
      <c r="EK419" s="13"/>
      <c r="EL419" s="13"/>
      <c r="EM419" s="13"/>
      <c r="EN419" s="13"/>
      <c r="EO419" s="13"/>
      <c r="EP419" s="13"/>
      <c r="EQ419" s="13"/>
      <c r="ER419" s="13"/>
      <c r="ES419" s="13"/>
      <c r="ET419" s="13"/>
      <c r="EU419" s="13"/>
      <c r="EV419" s="13"/>
      <c r="EW419" s="13"/>
      <c r="EX419" s="13"/>
      <c r="EY419" s="13"/>
      <c r="EZ419" s="13"/>
      <c r="FA419" s="13"/>
      <c r="FB419" s="13"/>
      <c r="FC419" s="13"/>
      <c r="FD419" s="13"/>
      <c r="FE419" s="13"/>
      <c r="FF419" s="13"/>
      <c r="FG419" s="13"/>
      <c r="FH419" s="13"/>
      <c r="FI419" s="13"/>
      <c r="FJ419" s="13"/>
    </row>
    <row r="420" spans="2:166" x14ac:dyDescent="0.25"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B420" s="13"/>
      <c r="DC420" s="13"/>
      <c r="DD420" s="13"/>
      <c r="DE420" s="13"/>
      <c r="DF420" s="13"/>
      <c r="DG420" s="13"/>
      <c r="DH420" s="13"/>
      <c r="DI420" s="13"/>
      <c r="DJ420" s="13"/>
      <c r="DK420" s="13"/>
      <c r="DL420" s="13"/>
      <c r="DM420" s="13"/>
      <c r="DN420" s="13"/>
      <c r="DO420" s="13"/>
      <c r="DP420" s="13"/>
      <c r="DQ420" s="13"/>
      <c r="DR420" s="13"/>
      <c r="DS420" s="13"/>
      <c r="DT420" s="13"/>
      <c r="DU420" s="13"/>
      <c r="DV420" s="13"/>
      <c r="DW420" s="13"/>
      <c r="DX420" s="13"/>
      <c r="DY420" s="13"/>
      <c r="DZ420" s="13"/>
      <c r="EA420" s="13"/>
      <c r="EB420" s="13"/>
      <c r="EC420" s="13"/>
      <c r="ED420" s="13"/>
      <c r="EE420" s="13"/>
      <c r="EF420" s="13"/>
      <c r="EG420" s="13"/>
      <c r="EH420" s="13"/>
      <c r="EI420" s="13"/>
      <c r="EJ420" s="13"/>
      <c r="EK420" s="13"/>
      <c r="EL420" s="13"/>
      <c r="EM420" s="13"/>
      <c r="EN420" s="13"/>
      <c r="EO420" s="13"/>
      <c r="EP420" s="13"/>
      <c r="EQ420" s="13"/>
      <c r="ER420" s="13"/>
      <c r="ES420" s="13"/>
      <c r="ET420" s="13"/>
      <c r="EU420" s="13"/>
      <c r="EV420" s="13"/>
      <c r="EW420" s="13"/>
      <c r="EX420" s="13"/>
      <c r="EY420" s="13"/>
      <c r="EZ420" s="13"/>
      <c r="FA420" s="13"/>
      <c r="FB420" s="13"/>
      <c r="FC420" s="13"/>
      <c r="FD420" s="13"/>
      <c r="FE420" s="13"/>
      <c r="FF420" s="13"/>
      <c r="FG420" s="13"/>
      <c r="FH420" s="13"/>
      <c r="FI420" s="13"/>
      <c r="FJ420" s="13"/>
    </row>
    <row r="421" spans="2:166" x14ac:dyDescent="0.25"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B421" s="13"/>
      <c r="DC421" s="13"/>
      <c r="DD421" s="13"/>
      <c r="DE421" s="13"/>
      <c r="DF421" s="13"/>
      <c r="DG421" s="13"/>
      <c r="DH421" s="13"/>
      <c r="DI421" s="13"/>
      <c r="DJ421" s="13"/>
      <c r="DK421" s="13"/>
      <c r="DL421" s="13"/>
      <c r="DM421" s="13"/>
      <c r="DN421" s="13"/>
      <c r="DO421" s="13"/>
      <c r="DP421" s="13"/>
      <c r="DQ421" s="13"/>
      <c r="DR421" s="13"/>
      <c r="DS421" s="13"/>
      <c r="DT421" s="13"/>
      <c r="DU421" s="13"/>
      <c r="DV421" s="13"/>
      <c r="DW421" s="13"/>
      <c r="DX421" s="13"/>
      <c r="DY421" s="13"/>
      <c r="DZ421" s="13"/>
      <c r="EA421" s="13"/>
      <c r="EB421" s="13"/>
      <c r="EC421" s="13"/>
      <c r="ED421" s="13"/>
      <c r="EE421" s="13"/>
      <c r="EF421" s="13"/>
      <c r="EG421" s="13"/>
      <c r="EH421" s="13"/>
      <c r="EI421" s="13"/>
      <c r="EJ421" s="13"/>
      <c r="EK421" s="13"/>
      <c r="EL421" s="13"/>
      <c r="EM421" s="13"/>
      <c r="EN421" s="13"/>
      <c r="EO421" s="13"/>
      <c r="EP421" s="13"/>
      <c r="EQ421" s="13"/>
      <c r="ER421" s="13"/>
      <c r="ES421" s="13"/>
      <c r="ET421" s="13"/>
      <c r="EU421" s="13"/>
      <c r="EV421" s="13"/>
      <c r="EW421" s="13"/>
      <c r="EX421" s="13"/>
      <c r="EY421" s="13"/>
      <c r="EZ421" s="13"/>
      <c r="FA421" s="13"/>
      <c r="FB421" s="13"/>
      <c r="FC421" s="13"/>
      <c r="FD421" s="13"/>
      <c r="FE421" s="13"/>
      <c r="FF421" s="13"/>
      <c r="FG421" s="13"/>
      <c r="FH421" s="13"/>
      <c r="FI421" s="13"/>
      <c r="FJ421" s="13"/>
    </row>
    <row r="422" spans="2:166" x14ac:dyDescent="0.25"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B422" s="13"/>
      <c r="DC422" s="13"/>
      <c r="DD422" s="13"/>
      <c r="DE422" s="13"/>
      <c r="DF422" s="13"/>
      <c r="DG422" s="13"/>
      <c r="DH422" s="13"/>
      <c r="DI422" s="13"/>
      <c r="DJ422" s="13"/>
      <c r="DK422" s="13"/>
      <c r="DL422" s="13"/>
      <c r="DM422" s="13"/>
      <c r="DN422" s="13"/>
      <c r="DO422" s="13"/>
      <c r="DP422" s="13"/>
      <c r="DQ422" s="13"/>
      <c r="DR422" s="13"/>
      <c r="DS422" s="13"/>
      <c r="DT422" s="13"/>
      <c r="DU422" s="13"/>
      <c r="DV422" s="13"/>
      <c r="DW422" s="13"/>
      <c r="DX422" s="13"/>
      <c r="DY422" s="13"/>
      <c r="DZ422" s="13"/>
      <c r="EA422" s="13"/>
      <c r="EB422" s="13"/>
      <c r="EC422" s="13"/>
      <c r="ED422" s="13"/>
      <c r="EE422" s="13"/>
      <c r="EF422" s="13"/>
      <c r="EG422" s="13"/>
      <c r="EH422" s="13"/>
      <c r="EI422" s="13"/>
      <c r="EJ422" s="13"/>
      <c r="EK422" s="13"/>
      <c r="EL422" s="13"/>
      <c r="EM422" s="13"/>
      <c r="EN422" s="13"/>
      <c r="EO422" s="13"/>
      <c r="EP422" s="13"/>
      <c r="EQ422" s="13"/>
      <c r="ER422" s="13"/>
      <c r="ES422" s="13"/>
      <c r="ET422" s="13"/>
      <c r="EU422" s="13"/>
      <c r="EV422" s="13"/>
      <c r="EW422" s="13"/>
      <c r="EX422" s="13"/>
      <c r="EY422" s="13"/>
      <c r="EZ422" s="13"/>
      <c r="FA422" s="13"/>
      <c r="FB422" s="13"/>
      <c r="FC422" s="13"/>
      <c r="FD422" s="13"/>
      <c r="FE422" s="13"/>
      <c r="FF422" s="13"/>
      <c r="FG422" s="13"/>
      <c r="FH422" s="13"/>
      <c r="FI422" s="13"/>
      <c r="FJ422" s="13"/>
    </row>
    <row r="423" spans="2:166" x14ac:dyDescent="0.25"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B423" s="13"/>
      <c r="DC423" s="13"/>
      <c r="DD423" s="13"/>
      <c r="DE423" s="13"/>
      <c r="DF423" s="13"/>
      <c r="DG423" s="13"/>
      <c r="DH423" s="13"/>
      <c r="DI423" s="13"/>
      <c r="DJ423" s="13"/>
      <c r="DK423" s="13"/>
      <c r="DL423" s="13"/>
      <c r="DM423" s="13"/>
      <c r="DN423" s="13"/>
      <c r="DO423" s="13"/>
      <c r="DP423" s="13"/>
      <c r="DQ423" s="13"/>
      <c r="DR423" s="13"/>
      <c r="DS423" s="13"/>
      <c r="DT423" s="13"/>
      <c r="DU423" s="13"/>
      <c r="DV423" s="13"/>
      <c r="DW423" s="13"/>
      <c r="DX423" s="13"/>
      <c r="DY423" s="13"/>
      <c r="DZ423" s="13"/>
      <c r="EA423" s="13"/>
      <c r="EB423" s="13"/>
      <c r="EC423" s="13"/>
      <c r="ED423" s="13"/>
      <c r="EE423" s="13"/>
      <c r="EF423" s="13"/>
      <c r="EG423" s="13"/>
      <c r="EH423" s="13"/>
      <c r="EI423" s="13"/>
      <c r="EJ423" s="13"/>
      <c r="EK423" s="13"/>
      <c r="EL423" s="13"/>
      <c r="EM423" s="13"/>
      <c r="EN423" s="13"/>
      <c r="EO423" s="13"/>
      <c r="EP423" s="13"/>
      <c r="EQ423" s="13"/>
      <c r="ER423" s="13"/>
      <c r="ES423" s="13"/>
      <c r="ET423" s="13"/>
      <c r="EU423" s="13"/>
      <c r="EV423" s="13"/>
      <c r="EW423" s="13"/>
      <c r="EX423" s="13"/>
      <c r="EY423" s="13"/>
      <c r="EZ423" s="13"/>
      <c r="FA423" s="13"/>
      <c r="FB423" s="13"/>
      <c r="FC423" s="13"/>
      <c r="FD423" s="13"/>
      <c r="FE423" s="13"/>
      <c r="FF423" s="13"/>
      <c r="FG423" s="13"/>
      <c r="FH423" s="13"/>
      <c r="FI423" s="13"/>
      <c r="FJ423" s="13"/>
    </row>
    <row r="424" spans="2:166" x14ac:dyDescent="0.25"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B424" s="13"/>
      <c r="DC424" s="13"/>
      <c r="DD424" s="13"/>
      <c r="DE424" s="13"/>
      <c r="DF424" s="13"/>
      <c r="DG424" s="13"/>
      <c r="DH424" s="13"/>
      <c r="DI424" s="13"/>
      <c r="DJ424" s="13"/>
      <c r="DK424" s="13"/>
      <c r="DL424" s="13"/>
      <c r="DM424" s="13"/>
      <c r="DN424" s="13"/>
      <c r="DO424" s="13"/>
      <c r="DP424" s="13"/>
      <c r="DQ424" s="13"/>
      <c r="DR424" s="13"/>
      <c r="DS424" s="13"/>
      <c r="DT424" s="13"/>
      <c r="DU424" s="13"/>
      <c r="DV424" s="13"/>
      <c r="DW424" s="13"/>
      <c r="DX424" s="13"/>
      <c r="DY424" s="13"/>
      <c r="DZ424" s="13"/>
      <c r="EA424" s="13"/>
      <c r="EB424" s="13"/>
      <c r="EC424" s="13"/>
      <c r="ED424" s="13"/>
      <c r="EE424" s="13"/>
      <c r="EF424" s="13"/>
      <c r="EG424" s="13"/>
      <c r="EH424" s="13"/>
      <c r="EI424" s="13"/>
      <c r="EJ424" s="13"/>
      <c r="EK424" s="13"/>
      <c r="EL424" s="13"/>
      <c r="EM424" s="13"/>
      <c r="EN424" s="13"/>
      <c r="EO424" s="13"/>
      <c r="EP424" s="13"/>
      <c r="EQ424" s="13"/>
      <c r="ER424" s="13"/>
      <c r="ES424" s="13"/>
      <c r="ET424" s="13"/>
      <c r="EU424" s="13"/>
      <c r="EV424" s="13"/>
      <c r="EW424" s="13"/>
      <c r="EX424" s="13"/>
      <c r="EY424" s="13"/>
      <c r="EZ424" s="13"/>
      <c r="FA424" s="13"/>
      <c r="FB424" s="13"/>
      <c r="FC424" s="13"/>
      <c r="FD424" s="13"/>
      <c r="FE424" s="13"/>
      <c r="FF424" s="13"/>
      <c r="FG424" s="13"/>
      <c r="FH424" s="13"/>
      <c r="FI424" s="13"/>
      <c r="FJ424" s="13"/>
    </row>
    <row r="425" spans="2:166" x14ac:dyDescent="0.25"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B425" s="13"/>
      <c r="DC425" s="13"/>
      <c r="DD425" s="13"/>
      <c r="DE425" s="13"/>
      <c r="DF425" s="13"/>
      <c r="DG425" s="13"/>
      <c r="DH425" s="13"/>
      <c r="DI425" s="13"/>
      <c r="DJ425" s="13"/>
      <c r="DK425" s="13"/>
      <c r="DL425" s="13"/>
      <c r="DM425" s="13"/>
      <c r="DN425" s="13"/>
      <c r="DO425" s="13"/>
      <c r="DP425" s="13"/>
      <c r="DQ425" s="13"/>
      <c r="DR425" s="13"/>
      <c r="DS425" s="13"/>
      <c r="DT425" s="13"/>
      <c r="DU425" s="13"/>
      <c r="DV425" s="13"/>
      <c r="DW425" s="13"/>
      <c r="DX425" s="13"/>
      <c r="DY425" s="13"/>
      <c r="DZ425" s="13"/>
      <c r="EA425" s="13"/>
      <c r="EB425" s="13"/>
      <c r="EC425" s="13"/>
      <c r="ED425" s="13"/>
      <c r="EE425" s="13"/>
      <c r="EF425" s="13"/>
      <c r="EG425" s="13"/>
      <c r="EH425" s="13"/>
      <c r="EI425" s="13"/>
      <c r="EJ425" s="13"/>
      <c r="EK425" s="13"/>
      <c r="EL425" s="13"/>
      <c r="EM425" s="13"/>
      <c r="EN425" s="13"/>
      <c r="EO425" s="13"/>
      <c r="EP425" s="13"/>
      <c r="EQ425" s="13"/>
      <c r="ER425" s="13"/>
      <c r="ES425" s="13"/>
      <c r="ET425" s="13"/>
      <c r="EU425" s="13"/>
      <c r="EV425" s="13"/>
      <c r="EW425" s="13"/>
      <c r="EX425" s="13"/>
      <c r="EY425" s="13"/>
      <c r="EZ425" s="13"/>
      <c r="FA425" s="13"/>
      <c r="FB425" s="13"/>
      <c r="FC425" s="13"/>
      <c r="FD425" s="13"/>
      <c r="FE425" s="13"/>
      <c r="FF425" s="13"/>
      <c r="FG425" s="13"/>
      <c r="FH425" s="13"/>
      <c r="FI425" s="13"/>
      <c r="FJ425" s="13"/>
    </row>
    <row r="426" spans="2:166" x14ac:dyDescent="0.25"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B426" s="13"/>
      <c r="DC426" s="13"/>
      <c r="DD426" s="13"/>
      <c r="DE426" s="13"/>
      <c r="DF426" s="13"/>
      <c r="DG426" s="13"/>
      <c r="DH426" s="13"/>
      <c r="DI426" s="13"/>
      <c r="DJ426" s="13"/>
      <c r="DK426" s="13"/>
      <c r="DL426" s="13"/>
      <c r="DM426" s="13"/>
      <c r="DN426" s="13"/>
      <c r="DO426" s="13"/>
      <c r="DP426" s="13"/>
      <c r="DQ426" s="13"/>
      <c r="DR426" s="13"/>
      <c r="DS426" s="13"/>
      <c r="DT426" s="13"/>
      <c r="DU426" s="13"/>
      <c r="DV426" s="13"/>
      <c r="DW426" s="13"/>
      <c r="DX426" s="13"/>
      <c r="DY426" s="13"/>
      <c r="DZ426" s="13"/>
      <c r="EA426" s="13"/>
      <c r="EB426" s="13"/>
      <c r="EC426" s="13"/>
      <c r="ED426" s="13"/>
      <c r="EE426" s="13"/>
      <c r="EF426" s="13"/>
      <c r="EG426" s="13"/>
      <c r="EH426" s="13"/>
      <c r="EI426" s="13"/>
      <c r="EJ426" s="13"/>
      <c r="EK426" s="13"/>
      <c r="EL426" s="13"/>
      <c r="EM426" s="13"/>
      <c r="EN426" s="13"/>
      <c r="EO426" s="13"/>
      <c r="EP426" s="13"/>
      <c r="EQ426" s="13"/>
      <c r="ER426" s="13"/>
      <c r="ES426" s="13"/>
      <c r="ET426" s="13"/>
      <c r="EU426" s="13"/>
      <c r="EV426" s="13"/>
      <c r="EW426" s="13"/>
      <c r="EX426" s="13"/>
      <c r="EY426" s="13"/>
      <c r="EZ426" s="13"/>
      <c r="FA426" s="13"/>
      <c r="FB426" s="13"/>
      <c r="FC426" s="13"/>
      <c r="FD426" s="13"/>
      <c r="FE426" s="13"/>
      <c r="FF426" s="13"/>
      <c r="FG426" s="13"/>
      <c r="FH426" s="13"/>
      <c r="FI426" s="13"/>
      <c r="FJ426" s="13"/>
    </row>
    <row r="427" spans="2:166" x14ac:dyDescent="0.25"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B427" s="13"/>
      <c r="DC427" s="13"/>
      <c r="DD427" s="13"/>
      <c r="DE427" s="13"/>
      <c r="DF427" s="13"/>
      <c r="DG427" s="13"/>
      <c r="DH427" s="13"/>
      <c r="DI427" s="13"/>
      <c r="DJ427" s="13"/>
      <c r="DK427" s="13"/>
      <c r="DL427" s="13"/>
      <c r="DM427" s="13"/>
      <c r="DN427" s="13"/>
      <c r="DO427" s="13"/>
      <c r="DP427" s="13"/>
      <c r="DQ427" s="13"/>
      <c r="DR427" s="13"/>
      <c r="DS427" s="13"/>
      <c r="DT427" s="13"/>
      <c r="DU427" s="13"/>
      <c r="DV427" s="13"/>
      <c r="DW427" s="13"/>
      <c r="DX427" s="13"/>
      <c r="DY427" s="13"/>
      <c r="DZ427" s="13"/>
      <c r="EA427" s="13"/>
      <c r="EB427" s="13"/>
      <c r="EC427" s="13"/>
      <c r="ED427" s="13"/>
      <c r="EE427" s="13"/>
      <c r="EF427" s="13"/>
      <c r="EG427" s="13"/>
      <c r="EH427" s="13"/>
      <c r="EI427" s="13"/>
      <c r="EJ427" s="13"/>
      <c r="EK427" s="13"/>
      <c r="EL427" s="13"/>
      <c r="EM427" s="13"/>
      <c r="EN427" s="13"/>
      <c r="EO427" s="13"/>
      <c r="EP427" s="13"/>
      <c r="EQ427" s="13"/>
      <c r="ER427" s="13"/>
      <c r="ES427" s="13"/>
      <c r="ET427" s="13"/>
      <c r="EU427" s="13"/>
      <c r="EV427" s="13"/>
      <c r="EW427" s="13"/>
      <c r="EX427" s="13"/>
      <c r="EY427" s="13"/>
      <c r="EZ427" s="13"/>
      <c r="FA427" s="13"/>
      <c r="FB427" s="13"/>
      <c r="FC427" s="13"/>
      <c r="FD427" s="13"/>
      <c r="FE427" s="13"/>
      <c r="FF427" s="13"/>
      <c r="FG427" s="13"/>
      <c r="FH427" s="13"/>
      <c r="FI427" s="13"/>
      <c r="FJ427" s="13"/>
    </row>
    <row r="428" spans="2:166" x14ac:dyDescent="0.25"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B428" s="13"/>
      <c r="DC428" s="13"/>
      <c r="DD428" s="13"/>
      <c r="DE428" s="13"/>
      <c r="DF428" s="13"/>
      <c r="DG428" s="13"/>
      <c r="DH428" s="13"/>
      <c r="DI428" s="13"/>
      <c r="DJ428" s="13"/>
      <c r="DK428" s="13"/>
      <c r="DL428" s="13"/>
      <c r="DM428" s="13"/>
      <c r="DN428" s="13"/>
      <c r="DO428" s="13"/>
      <c r="DP428" s="13"/>
      <c r="DQ428" s="13"/>
      <c r="DR428" s="13"/>
      <c r="DS428" s="13"/>
      <c r="DT428" s="13"/>
      <c r="DU428" s="13"/>
      <c r="DV428" s="13"/>
      <c r="DW428" s="13"/>
      <c r="DX428" s="13"/>
      <c r="DY428" s="13"/>
      <c r="DZ428" s="13"/>
      <c r="EA428" s="13"/>
      <c r="EB428" s="13"/>
      <c r="EC428" s="13"/>
      <c r="ED428" s="13"/>
      <c r="EE428" s="13"/>
      <c r="EF428" s="13"/>
      <c r="EG428" s="13"/>
      <c r="EH428" s="13"/>
      <c r="EI428" s="13"/>
      <c r="EJ428" s="13"/>
      <c r="EK428" s="13"/>
      <c r="EL428" s="13"/>
      <c r="EM428" s="13"/>
      <c r="EN428" s="13"/>
      <c r="EO428" s="13"/>
      <c r="EP428" s="13"/>
      <c r="EQ428" s="13"/>
      <c r="ER428" s="13"/>
      <c r="ES428" s="13"/>
      <c r="ET428" s="13"/>
      <c r="EU428" s="13"/>
      <c r="EV428" s="13"/>
      <c r="EW428" s="13"/>
      <c r="EX428" s="13"/>
      <c r="EY428" s="13"/>
      <c r="EZ428" s="13"/>
      <c r="FA428" s="13"/>
      <c r="FB428" s="13"/>
      <c r="FC428" s="13"/>
      <c r="FD428" s="13"/>
      <c r="FE428" s="13"/>
      <c r="FF428" s="13"/>
      <c r="FG428" s="13"/>
      <c r="FH428" s="13"/>
      <c r="FI428" s="13"/>
      <c r="FJ428" s="13"/>
    </row>
    <row r="429" spans="2:166" x14ac:dyDescent="0.25"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B429" s="13"/>
      <c r="DC429" s="13"/>
      <c r="DD429" s="13"/>
      <c r="DE429" s="13"/>
      <c r="DF429" s="13"/>
      <c r="DG429" s="13"/>
      <c r="DH429" s="13"/>
      <c r="DI429" s="13"/>
      <c r="DJ429" s="13"/>
      <c r="DK429" s="13"/>
      <c r="DL429" s="13"/>
      <c r="DM429" s="13"/>
      <c r="DN429" s="13"/>
      <c r="DO429" s="13"/>
      <c r="DP429" s="13"/>
      <c r="DQ429" s="13"/>
      <c r="DR429" s="13"/>
      <c r="DS429" s="13"/>
      <c r="DT429" s="13"/>
      <c r="DU429" s="13"/>
      <c r="DV429" s="13"/>
      <c r="DW429" s="13"/>
      <c r="DX429" s="13"/>
      <c r="DY429" s="13"/>
      <c r="DZ429" s="13"/>
      <c r="EA429" s="13"/>
      <c r="EB429" s="13"/>
      <c r="EC429" s="13"/>
      <c r="ED429" s="13"/>
      <c r="EE429" s="13"/>
      <c r="EF429" s="13"/>
      <c r="EG429" s="13"/>
      <c r="EH429" s="13"/>
      <c r="EI429" s="13"/>
      <c r="EJ429" s="13"/>
      <c r="EK429" s="13"/>
      <c r="EL429" s="13"/>
      <c r="EM429" s="13"/>
      <c r="EN429" s="13"/>
      <c r="EO429" s="13"/>
      <c r="EP429" s="13"/>
      <c r="EQ429" s="13"/>
      <c r="ER429" s="13"/>
      <c r="ES429" s="13"/>
      <c r="ET429" s="13"/>
      <c r="EU429" s="13"/>
      <c r="EV429" s="13"/>
      <c r="EW429" s="13"/>
      <c r="EX429" s="13"/>
      <c r="EY429" s="13"/>
      <c r="EZ429" s="13"/>
      <c r="FA429" s="13"/>
      <c r="FB429" s="13"/>
      <c r="FC429" s="13"/>
      <c r="FD429" s="13"/>
      <c r="FE429" s="13"/>
      <c r="FF429" s="13"/>
      <c r="FG429" s="13"/>
      <c r="FH429" s="13"/>
      <c r="FI429" s="13"/>
      <c r="FJ429" s="13"/>
    </row>
    <row r="430" spans="2:166" x14ac:dyDescent="0.25"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B430" s="13"/>
      <c r="DC430" s="13"/>
      <c r="DD430" s="13"/>
      <c r="DE430" s="13"/>
      <c r="DF430" s="13"/>
      <c r="DG430" s="13"/>
      <c r="DH430" s="13"/>
      <c r="DI430" s="13"/>
      <c r="DJ430" s="13"/>
      <c r="DK430" s="13"/>
      <c r="DL430" s="13"/>
      <c r="DM430" s="13"/>
      <c r="DN430" s="13"/>
      <c r="DO430" s="13"/>
      <c r="DP430" s="13"/>
      <c r="DQ430" s="13"/>
      <c r="DR430" s="13"/>
      <c r="DS430" s="13"/>
      <c r="DT430" s="13"/>
      <c r="DU430" s="13"/>
      <c r="DV430" s="13"/>
      <c r="DW430" s="13"/>
      <c r="DX430" s="13"/>
      <c r="DY430" s="13"/>
      <c r="DZ430" s="13"/>
      <c r="EA430" s="13"/>
      <c r="EB430" s="13"/>
      <c r="EC430" s="13"/>
      <c r="ED430" s="13"/>
      <c r="EE430" s="13"/>
      <c r="EF430" s="13"/>
      <c r="EG430" s="13"/>
      <c r="EH430" s="13"/>
      <c r="EI430" s="13"/>
      <c r="EJ430" s="13"/>
      <c r="EK430" s="13"/>
      <c r="EL430" s="13"/>
      <c r="EM430" s="13"/>
      <c r="EN430" s="13"/>
      <c r="EO430" s="13"/>
      <c r="EP430" s="13"/>
      <c r="EQ430" s="13"/>
      <c r="ER430" s="13"/>
      <c r="ES430" s="13"/>
      <c r="ET430" s="13"/>
      <c r="EU430" s="13"/>
      <c r="EV430" s="13"/>
      <c r="EW430" s="13"/>
      <c r="EX430" s="13"/>
      <c r="EY430" s="13"/>
      <c r="EZ430" s="13"/>
      <c r="FA430" s="13"/>
      <c r="FB430" s="13"/>
      <c r="FC430" s="13"/>
      <c r="FD430" s="13"/>
      <c r="FE430" s="13"/>
      <c r="FF430" s="13"/>
      <c r="FG430" s="13"/>
      <c r="FH430" s="13"/>
      <c r="FI430" s="13"/>
      <c r="FJ430" s="13"/>
    </row>
    <row r="431" spans="2:166" x14ac:dyDescent="0.25"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B431" s="13"/>
      <c r="DC431" s="13"/>
      <c r="DD431" s="13"/>
      <c r="DE431" s="13"/>
      <c r="DF431" s="13"/>
      <c r="DG431" s="13"/>
      <c r="DH431" s="13"/>
      <c r="DI431" s="13"/>
      <c r="DJ431" s="13"/>
      <c r="DK431" s="13"/>
      <c r="DL431" s="13"/>
      <c r="DM431" s="13"/>
      <c r="DN431" s="13"/>
      <c r="DO431" s="13"/>
      <c r="DP431" s="13"/>
      <c r="DQ431" s="13"/>
      <c r="DR431" s="13"/>
      <c r="DS431" s="13"/>
      <c r="DT431" s="13"/>
      <c r="DU431" s="13"/>
      <c r="DV431" s="13"/>
      <c r="DW431" s="13"/>
      <c r="DX431" s="13"/>
      <c r="DY431" s="13"/>
      <c r="DZ431" s="13"/>
      <c r="EA431" s="13"/>
      <c r="EB431" s="13"/>
      <c r="EC431" s="13"/>
      <c r="ED431" s="13"/>
      <c r="EE431" s="13"/>
      <c r="EF431" s="13"/>
      <c r="EG431" s="13"/>
      <c r="EH431" s="13"/>
      <c r="EI431" s="13"/>
      <c r="EJ431" s="13"/>
      <c r="EK431" s="13"/>
      <c r="EL431" s="13"/>
      <c r="EM431" s="13"/>
      <c r="EN431" s="13"/>
      <c r="EO431" s="13"/>
      <c r="EP431" s="13"/>
      <c r="EQ431" s="13"/>
      <c r="ER431" s="13"/>
      <c r="ES431" s="13"/>
      <c r="ET431" s="13"/>
      <c r="EU431" s="13"/>
      <c r="EV431" s="13"/>
      <c r="EW431" s="13"/>
      <c r="EX431" s="13"/>
      <c r="EY431" s="13"/>
      <c r="EZ431" s="13"/>
      <c r="FA431" s="13"/>
      <c r="FB431" s="13"/>
      <c r="FC431" s="13"/>
      <c r="FD431" s="13"/>
      <c r="FE431" s="13"/>
      <c r="FF431" s="13"/>
      <c r="FG431" s="13"/>
      <c r="FH431" s="13"/>
      <c r="FI431" s="13"/>
      <c r="FJ431" s="13"/>
    </row>
    <row r="432" spans="2:166" x14ac:dyDescent="0.25"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B432" s="13"/>
      <c r="DC432" s="13"/>
      <c r="DD432" s="13"/>
      <c r="DE432" s="13"/>
      <c r="DF432" s="13"/>
      <c r="DG432" s="13"/>
      <c r="DH432" s="13"/>
      <c r="DI432" s="13"/>
      <c r="DJ432" s="13"/>
      <c r="DK432" s="13"/>
      <c r="DL432" s="13"/>
      <c r="DM432" s="13"/>
      <c r="DN432" s="13"/>
      <c r="DO432" s="13"/>
      <c r="DP432" s="13"/>
      <c r="DQ432" s="13"/>
      <c r="DR432" s="13"/>
      <c r="DS432" s="13"/>
      <c r="DT432" s="13"/>
      <c r="DU432" s="13"/>
      <c r="DV432" s="13"/>
      <c r="DW432" s="13"/>
      <c r="DX432" s="13"/>
      <c r="DY432" s="13"/>
      <c r="DZ432" s="13"/>
      <c r="EA432" s="13"/>
      <c r="EB432" s="13"/>
      <c r="EC432" s="13"/>
      <c r="ED432" s="13"/>
      <c r="EE432" s="13"/>
      <c r="EF432" s="13"/>
      <c r="EG432" s="13"/>
      <c r="EH432" s="13"/>
      <c r="EI432" s="13"/>
      <c r="EJ432" s="13"/>
      <c r="EK432" s="13"/>
      <c r="EL432" s="13"/>
      <c r="EM432" s="13"/>
      <c r="EN432" s="13"/>
      <c r="EO432" s="13"/>
      <c r="EP432" s="13"/>
      <c r="EQ432" s="13"/>
      <c r="ER432" s="13"/>
      <c r="ES432" s="13"/>
      <c r="ET432" s="13"/>
      <c r="EU432" s="13"/>
      <c r="EV432" s="13"/>
      <c r="EW432" s="13"/>
      <c r="EX432" s="13"/>
      <c r="EY432" s="13"/>
      <c r="EZ432" s="13"/>
      <c r="FA432" s="13"/>
      <c r="FB432" s="13"/>
      <c r="FC432" s="13"/>
      <c r="FD432" s="13"/>
      <c r="FE432" s="13"/>
      <c r="FF432" s="13"/>
      <c r="FG432" s="13"/>
      <c r="FH432" s="13"/>
      <c r="FI432" s="13"/>
      <c r="FJ432" s="13"/>
    </row>
    <row r="433" spans="2:166" x14ac:dyDescent="0.25"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B433" s="13"/>
      <c r="DC433" s="13"/>
      <c r="DD433" s="13"/>
      <c r="DE433" s="13"/>
      <c r="DF433" s="13"/>
      <c r="DG433" s="13"/>
      <c r="DH433" s="13"/>
      <c r="DI433" s="13"/>
      <c r="DJ433" s="13"/>
      <c r="DK433" s="13"/>
      <c r="DL433" s="13"/>
      <c r="DM433" s="13"/>
      <c r="DN433" s="13"/>
      <c r="DO433" s="13"/>
      <c r="DP433" s="13"/>
      <c r="DQ433" s="13"/>
      <c r="DR433" s="13"/>
      <c r="DS433" s="13"/>
      <c r="DT433" s="13"/>
      <c r="DU433" s="13"/>
      <c r="DV433" s="13"/>
      <c r="DW433" s="13"/>
      <c r="DX433" s="13"/>
      <c r="DY433" s="13"/>
      <c r="DZ433" s="13"/>
      <c r="EA433" s="13"/>
      <c r="EB433" s="13"/>
      <c r="EC433" s="13"/>
      <c r="ED433" s="13"/>
      <c r="EE433" s="13"/>
      <c r="EF433" s="13"/>
      <c r="EG433" s="13"/>
      <c r="EH433" s="13"/>
      <c r="EI433" s="13"/>
      <c r="EJ433" s="13"/>
      <c r="EK433" s="13"/>
      <c r="EL433" s="13"/>
      <c r="EM433" s="13"/>
      <c r="EN433" s="13"/>
      <c r="EO433" s="13"/>
      <c r="EP433" s="13"/>
      <c r="EQ433" s="13"/>
      <c r="ER433" s="13"/>
      <c r="ES433" s="13"/>
      <c r="ET433" s="13"/>
      <c r="EU433" s="13"/>
      <c r="EV433" s="13"/>
      <c r="EW433" s="13"/>
      <c r="EX433" s="13"/>
      <c r="EY433" s="13"/>
      <c r="EZ433" s="13"/>
      <c r="FA433" s="13"/>
      <c r="FB433" s="13"/>
      <c r="FC433" s="13"/>
      <c r="FD433" s="13"/>
      <c r="FE433" s="13"/>
      <c r="FF433" s="13"/>
      <c r="FG433" s="13"/>
      <c r="FH433" s="13"/>
      <c r="FI433" s="13"/>
      <c r="FJ433" s="13"/>
    </row>
    <row r="434" spans="2:166" x14ac:dyDescent="0.25"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B434" s="13"/>
      <c r="DC434" s="13"/>
      <c r="DD434" s="13"/>
      <c r="DE434" s="13"/>
      <c r="DF434" s="13"/>
      <c r="DG434" s="13"/>
      <c r="DH434" s="13"/>
      <c r="DI434" s="13"/>
      <c r="DJ434" s="13"/>
      <c r="DK434" s="13"/>
      <c r="DL434" s="13"/>
      <c r="DM434" s="13"/>
      <c r="DN434" s="13"/>
      <c r="DO434" s="13"/>
      <c r="DP434" s="13"/>
      <c r="DQ434" s="13"/>
      <c r="DR434" s="13"/>
      <c r="DS434" s="13"/>
      <c r="DT434" s="13"/>
      <c r="DU434" s="13"/>
      <c r="DV434" s="13"/>
      <c r="DW434" s="13"/>
      <c r="DX434" s="13"/>
      <c r="DY434" s="13"/>
      <c r="DZ434" s="13"/>
      <c r="EA434" s="13"/>
      <c r="EB434" s="13"/>
      <c r="EC434" s="13"/>
      <c r="ED434" s="13"/>
      <c r="EE434" s="13"/>
      <c r="EF434" s="13"/>
      <c r="EG434" s="13"/>
      <c r="EH434" s="13"/>
      <c r="EI434" s="13"/>
      <c r="EJ434" s="13"/>
      <c r="EK434" s="13"/>
      <c r="EL434" s="13"/>
      <c r="EM434" s="13"/>
      <c r="EN434" s="13"/>
      <c r="EO434" s="13"/>
      <c r="EP434" s="13"/>
      <c r="EQ434" s="13"/>
      <c r="ER434" s="13"/>
      <c r="ES434" s="13"/>
      <c r="ET434" s="13"/>
      <c r="EU434" s="13"/>
      <c r="EV434" s="13"/>
      <c r="EW434" s="13"/>
      <c r="EX434" s="13"/>
      <c r="EY434" s="13"/>
      <c r="EZ434" s="13"/>
      <c r="FA434" s="13"/>
      <c r="FB434" s="13"/>
      <c r="FC434" s="13"/>
      <c r="FD434" s="13"/>
      <c r="FE434" s="13"/>
      <c r="FF434" s="13"/>
      <c r="FG434" s="13"/>
      <c r="FH434" s="13"/>
      <c r="FI434" s="13"/>
      <c r="FJ434" s="13"/>
    </row>
    <row r="435" spans="2:166" x14ac:dyDescent="0.25"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B435" s="13"/>
      <c r="DC435" s="13"/>
      <c r="DD435" s="13"/>
      <c r="DE435" s="13"/>
      <c r="DF435" s="13"/>
      <c r="DG435" s="13"/>
      <c r="DH435" s="13"/>
      <c r="DI435" s="13"/>
      <c r="DJ435" s="13"/>
      <c r="DK435" s="13"/>
      <c r="DL435" s="13"/>
      <c r="DM435" s="13"/>
      <c r="DN435" s="13"/>
      <c r="DO435" s="13"/>
      <c r="DP435" s="13"/>
      <c r="DQ435" s="13"/>
      <c r="DR435" s="13"/>
      <c r="DS435" s="13"/>
      <c r="DT435" s="13"/>
      <c r="DU435" s="13"/>
      <c r="DV435" s="13"/>
      <c r="DW435" s="13"/>
      <c r="DX435" s="13"/>
      <c r="DY435" s="13"/>
      <c r="DZ435" s="13"/>
      <c r="EA435" s="13"/>
      <c r="EB435" s="13"/>
      <c r="EC435" s="13"/>
      <c r="ED435" s="13"/>
      <c r="EE435" s="13"/>
      <c r="EF435" s="13"/>
      <c r="EG435" s="13"/>
      <c r="EH435" s="13"/>
      <c r="EI435" s="13"/>
      <c r="EJ435" s="13"/>
      <c r="EK435" s="13"/>
      <c r="EL435" s="13"/>
      <c r="EM435" s="13"/>
      <c r="EN435" s="13"/>
      <c r="EO435" s="13"/>
      <c r="EP435" s="13"/>
      <c r="EQ435" s="13"/>
      <c r="ER435" s="13"/>
      <c r="ES435" s="13"/>
      <c r="ET435" s="13"/>
      <c r="EU435" s="13"/>
      <c r="EV435" s="13"/>
      <c r="EW435" s="13"/>
      <c r="EX435" s="13"/>
      <c r="EY435" s="13"/>
      <c r="EZ435" s="13"/>
      <c r="FA435" s="13"/>
      <c r="FB435" s="13"/>
      <c r="FC435" s="13"/>
      <c r="FD435" s="13"/>
      <c r="FE435" s="13"/>
      <c r="FF435" s="13"/>
      <c r="FG435" s="13"/>
      <c r="FH435" s="13"/>
      <c r="FI435" s="13"/>
      <c r="FJ435" s="13"/>
    </row>
    <row r="436" spans="2:166" x14ac:dyDescent="0.25"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B436" s="13"/>
      <c r="DC436" s="13"/>
      <c r="DD436" s="13"/>
      <c r="DE436" s="13"/>
      <c r="DF436" s="13"/>
      <c r="DG436" s="13"/>
      <c r="DH436" s="13"/>
      <c r="DI436" s="13"/>
      <c r="DJ436" s="13"/>
      <c r="DK436" s="13"/>
      <c r="DL436" s="13"/>
      <c r="DM436" s="13"/>
      <c r="DN436" s="13"/>
      <c r="DO436" s="13"/>
      <c r="DP436" s="13"/>
      <c r="DQ436" s="13"/>
      <c r="DR436" s="13"/>
      <c r="DS436" s="13"/>
      <c r="DT436" s="13"/>
      <c r="DU436" s="13"/>
      <c r="DV436" s="13"/>
      <c r="DW436" s="13"/>
      <c r="DX436" s="13"/>
      <c r="DY436" s="13"/>
      <c r="DZ436" s="13"/>
      <c r="EA436" s="13"/>
      <c r="EB436" s="13"/>
      <c r="EC436" s="13"/>
      <c r="ED436" s="13"/>
      <c r="EE436" s="13"/>
      <c r="EF436" s="13"/>
      <c r="EG436" s="13"/>
      <c r="EH436" s="13"/>
      <c r="EI436" s="13"/>
      <c r="EJ436" s="13"/>
      <c r="EK436" s="13"/>
      <c r="EL436" s="13"/>
      <c r="EM436" s="13"/>
      <c r="EN436" s="13"/>
      <c r="EO436" s="13"/>
      <c r="EP436" s="13"/>
      <c r="EQ436" s="13"/>
      <c r="ER436" s="13"/>
      <c r="ES436" s="13"/>
      <c r="ET436" s="13"/>
      <c r="EU436" s="13"/>
      <c r="EV436" s="13"/>
      <c r="EW436" s="13"/>
      <c r="EX436" s="13"/>
      <c r="EY436" s="13"/>
      <c r="EZ436" s="13"/>
      <c r="FA436" s="13"/>
      <c r="FB436" s="13"/>
      <c r="FC436" s="13"/>
      <c r="FD436" s="13"/>
      <c r="FE436" s="13"/>
      <c r="FF436" s="13"/>
      <c r="FG436" s="13"/>
      <c r="FH436" s="13"/>
      <c r="FI436" s="13"/>
      <c r="FJ436" s="13"/>
    </row>
    <row r="437" spans="2:166" x14ac:dyDescent="0.25"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B437" s="13"/>
      <c r="DC437" s="13"/>
      <c r="DD437" s="13"/>
      <c r="DE437" s="13"/>
      <c r="DF437" s="13"/>
      <c r="DG437" s="13"/>
      <c r="DH437" s="13"/>
      <c r="DI437" s="13"/>
      <c r="DJ437" s="13"/>
      <c r="DK437" s="13"/>
      <c r="DL437" s="13"/>
      <c r="DM437" s="13"/>
      <c r="DN437" s="13"/>
      <c r="DO437" s="13"/>
      <c r="DP437" s="13"/>
      <c r="DQ437" s="13"/>
      <c r="DR437" s="13"/>
      <c r="DS437" s="13"/>
      <c r="DT437" s="13"/>
      <c r="DU437" s="13"/>
      <c r="DV437" s="13"/>
      <c r="DW437" s="13"/>
      <c r="DX437" s="13"/>
      <c r="DY437" s="13"/>
      <c r="DZ437" s="13"/>
      <c r="EA437" s="13"/>
      <c r="EB437" s="13"/>
      <c r="EC437" s="13"/>
      <c r="ED437" s="13"/>
      <c r="EE437" s="13"/>
      <c r="EF437" s="13"/>
      <c r="EG437" s="13"/>
      <c r="EH437" s="13"/>
      <c r="EI437" s="13"/>
      <c r="EJ437" s="13"/>
      <c r="EK437" s="13"/>
      <c r="EL437" s="13"/>
      <c r="EM437" s="13"/>
      <c r="EN437" s="13"/>
      <c r="EO437" s="13"/>
      <c r="EP437" s="13"/>
      <c r="EQ437" s="13"/>
      <c r="ER437" s="13"/>
      <c r="ES437" s="13"/>
      <c r="ET437" s="13"/>
      <c r="EU437" s="13"/>
      <c r="EV437" s="13"/>
      <c r="EW437" s="13"/>
      <c r="EX437" s="13"/>
      <c r="EY437" s="13"/>
      <c r="EZ437" s="13"/>
      <c r="FA437" s="13"/>
      <c r="FB437" s="13"/>
      <c r="FC437" s="13"/>
      <c r="FD437" s="13"/>
      <c r="FE437" s="13"/>
      <c r="FF437" s="13"/>
      <c r="FG437" s="13"/>
      <c r="FH437" s="13"/>
      <c r="FI437" s="13"/>
      <c r="FJ437" s="13"/>
    </row>
    <row r="438" spans="2:166" x14ac:dyDescent="0.25"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B438" s="13"/>
      <c r="DC438" s="13"/>
      <c r="DD438" s="13"/>
      <c r="DE438" s="13"/>
      <c r="DF438" s="13"/>
      <c r="DG438" s="13"/>
      <c r="DH438" s="13"/>
      <c r="DI438" s="13"/>
      <c r="DJ438" s="13"/>
      <c r="DK438" s="13"/>
      <c r="DL438" s="13"/>
      <c r="DM438" s="13"/>
      <c r="DN438" s="13"/>
      <c r="DO438" s="13"/>
      <c r="DP438" s="13"/>
      <c r="DQ438" s="13"/>
      <c r="DR438" s="13"/>
      <c r="DS438" s="13"/>
      <c r="DT438" s="13"/>
      <c r="DU438" s="13"/>
      <c r="DV438" s="13"/>
      <c r="DW438" s="13"/>
      <c r="DX438" s="13"/>
      <c r="DY438" s="13"/>
      <c r="DZ438" s="13"/>
      <c r="EA438" s="13"/>
      <c r="EB438" s="13"/>
      <c r="EC438" s="13"/>
      <c r="ED438" s="13"/>
      <c r="EE438" s="13"/>
      <c r="EF438" s="13"/>
      <c r="EG438" s="13"/>
      <c r="EH438" s="13"/>
      <c r="EI438" s="13"/>
      <c r="EJ438" s="13"/>
      <c r="EK438" s="13"/>
      <c r="EL438" s="13"/>
      <c r="EM438" s="13"/>
      <c r="EN438" s="13"/>
      <c r="EO438" s="13"/>
      <c r="EP438" s="13"/>
      <c r="EQ438" s="13"/>
      <c r="ER438" s="13"/>
      <c r="ES438" s="13"/>
      <c r="ET438" s="13"/>
      <c r="EU438" s="13"/>
      <c r="EV438" s="13"/>
      <c r="EW438" s="13"/>
      <c r="EX438" s="13"/>
      <c r="EY438" s="13"/>
      <c r="EZ438" s="13"/>
      <c r="FA438" s="13"/>
      <c r="FB438" s="13"/>
      <c r="FC438" s="13"/>
      <c r="FD438" s="13"/>
      <c r="FE438" s="13"/>
      <c r="FF438" s="13"/>
      <c r="FG438" s="13"/>
      <c r="FH438" s="13"/>
      <c r="FI438" s="13"/>
      <c r="FJ438" s="13"/>
    </row>
    <row r="439" spans="2:166" x14ac:dyDescent="0.25"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B439" s="13"/>
      <c r="DC439" s="13"/>
      <c r="DD439" s="13"/>
      <c r="DE439" s="13"/>
      <c r="DF439" s="13"/>
      <c r="DG439" s="13"/>
      <c r="DH439" s="13"/>
      <c r="DI439" s="13"/>
      <c r="DJ439" s="13"/>
      <c r="DK439" s="13"/>
      <c r="DL439" s="13"/>
      <c r="DM439" s="13"/>
      <c r="DN439" s="13"/>
      <c r="DO439" s="13"/>
      <c r="DP439" s="13"/>
      <c r="DQ439" s="13"/>
      <c r="DR439" s="13"/>
      <c r="DS439" s="13"/>
      <c r="DT439" s="13"/>
      <c r="DU439" s="13"/>
      <c r="DV439" s="13"/>
      <c r="DW439" s="13"/>
      <c r="DX439" s="13"/>
      <c r="DY439" s="13"/>
      <c r="DZ439" s="13"/>
      <c r="EA439" s="13"/>
      <c r="EB439" s="13"/>
      <c r="EC439" s="13"/>
      <c r="ED439" s="13"/>
      <c r="EE439" s="13"/>
      <c r="EF439" s="13"/>
      <c r="EG439" s="13"/>
      <c r="EH439" s="13"/>
      <c r="EI439" s="13"/>
      <c r="EJ439" s="13"/>
      <c r="EK439" s="13"/>
      <c r="EL439" s="13"/>
      <c r="EM439" s="13"/>
      <c r="EN439" s="13"/>
      <c r="EO439" s="13"/>
      <c r="EP439" s="13"/>
      <c r="EQ439" s="13"/>
      <c r="ER439" s="13"/>
      <c r="ES439" s="13"/>
      <c r="ET439" s="13"/>
      <c r="EU439" s="13"/>
      <c r="EV439" s="13"/>
      <c r="EW439" s="13"/>
      <c r="EX439" s="13"/>
      <c r="EY439" s="13"/>
      <c r="EZ439" s="13"/>
      <c r="FA439" s="13"/>
      <c r="FB439" s="13"/>
      <c r="FC439" s="13"/>
      <c r="FD439" s="13"/>
      <c r="FE439" s="13"/>
      <c r="FF439" s="13"/>
      <c r="FG439" s="13"/>
      <c r="FH439" s="13"/>
      <c r="FI439" s="13"/>
      <c r="FJ439" s="13"/>
    </row>
    <row r="440" spans="2:166" x14ac:dyDescent="0.25"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B440" s="13"/>
      <c r="DC440" s="13"/>
      <c r="DD440" s="13"/>
      <c r="DE440" s="13"/>
      <c r="DF440" s="13"/>
      <c r="DG440" s="13"/>
      <c r="DH440" s="13"/>
      <c r="DI440" s="13"/>
      <c r="DJ440" s="13"/>
      <c r="DK440" s="13"/>
      <c r="DL440" s="13"/>
      <c r="DM440" s="13"/>
      <c r="DN440" s="13"/>
      <c r="DO440" s="13"/>
      <c r="DP440" s="13"/>
      <c r="DQ440" s="13"/>
      <c r="DR440" s="13"/>
      <c r="DS440" s="13"/>
      <c r="DT440" s="13"/>
      <c r="DU440" s="13"/>
      <c r="DV440" s="13"/>
      <c r="DW440" s="13"/>
      <c r="DX440" s="13"/>
      <c r="DY440" s="13"/>
      <c r="DZ440" s="13"/>
      <c r="EA440" s="13"/>
      <c r="EB440" s="13"/>
      <c r="EC440" s="13"/>
      <c r="ED440" s="13"/>
      <c r="EE440" s="13"/>
      <c r="EF440" s="13"/>
      <c r="EG440" s="13"/>
      <c r="EH440" s="13"/>
      <c r="EI440" s="13"/>
      <c r="EJ440" s="13"/>
      <c r="EK440" s="13"/>
      <c r="EL440" s="13"/>
      <c r="EM440" s="13"/>
      <c r="EN440" s="13"/>
      <c r="EO440" s="13"/>
      <c r="EP440" s="13"/>
      <c r="EQ440" s="13"/>
      <c r="ER440" s="13"/>
      <c r="ES440" s="13"/>
      <c r="ET440" s="13"/>
      <c r="EU440" s="13"/>
      <c r="EV440" s="13"/>
      <c r="EW440" s="13"/>
      <c r="EX440" s="13"/>
      <c r="EY440" s="13"/>
      <c r="EZ440" s="13"/>
      <c r="FA440" s="13"/>
      <c r="FB440" s="13"/>
      <c r="FC440" s="13"/>
      <c r="FD440" s="13"/>
      <c r="FE440" s="13"/>
      <c r="FF440" s="13"/>
      <c r="FG440" s="13"/>
      <c r="FH440" s="13"/>
      <c r="FI440" s="13"/>
      <c r="FJ440" s="13"/>
    </row>
    <row r="441" spans="2:166" x14ac:dyDescent="0.25"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B441" s="13"/>
      <c r="DC441" s="13"/>
      <c r="DD441" s="13"/>
      <c r="DE441" s="13"/>
      <c r="DF441" s="13"/>
      <c r="DG441" s="13"/>
      <c r="DH441" s="13"/>
      <c r="DI441" s="13"/>
      <c r="DJ441" s="13"/>
      <c r="DK441" s="13"/>
      <c r="DL441" s="13"/>
      <c r="DM441" s="13"/>
      <c r="DN441" s="13"/>
      <c r="DO441" s="13"/>
      <c r="DP441" s="13"/>
      <c r="DQ441" s="13"/>
      <c r="DR441" s="13"/>
      <c r="DS441" s="13"/>
      <c r="DT441" s="13"/>
      <c r="DU441" s="13"/>
      <c r="DV441" s="13"/>
      <c r="DW441" s="13"/>
      <c r="DX441" s="13"/>
      <c r="DY441" s="13"/>
      <c r="DZ441" s="13"/>
      <c r="EA441" s="13"/>
      <c r="EB441" s="13"/>
      <c r="EC441" s="13"/>
      <c r="ED441" s="13"/>
      <c r="EE441" s="13"/>
      <c r="EF441" s="13"/>
      <c r="EG441" s="13"/>
      <c r="EH441" s="13"/>
      <c r="EI441" s="13"/>
      <c r="EJ441" s="13"/>
      <c r="EK441" s="13"/>
      <c r="EL441" s="13"/>
      <c r="EM441" s="13"/>
      <c r="EN441" s="13"/>
      <c r="EO441" s="13"/>
      <c r="EP441" s="13"/>
      <c r="EQ441" s="13"/>
      <c r="ER441" s="13"/>
      <c r="ES441" s="13"/>
      <c r="ET441" s="13"/>
      <c r="EU441" s="13"/>
      <c r="EV441" s="13"/>
      <c r="EW441" s="13"/>
      <c r="EX441" s="13"/>
      <c r="EY441" s="13"/>
      <c r="EZ441" s="13"/>
      <c r="FA441" s="13"/>
      <c r="FB441" s="13"/>
      <c r="FC441" s="13"/>
      <c r="FD441" s="13"/>
      <c r="FE441" s="13"/>
      <c r="FF441" s="13"/>
      <c r="FG441" s="13"/>
      <c r="FH441" s="13"/>
      <c r="FI441" s="13"/>
      <c r="FJ441" s="13"/>
    </row>
    <row r="442" spans="2:166" x14ac:dyDescent="0.25"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B442" s="13"/>
      <c r="DC442" s="13"/>
      <c r="DD442" s="13"/>
      <c r="DE442" s="13"/>
      <c r="DF442" s="13"/>
      <c r="DG442" s="13"/>
      <c r="DH442" s="13"/>
      <c r="DI442" s="13"/>
      <c r="DJ442" s="13"/>
      <c r="DK442" s="13"/>
      <c r="DL442" s="13"/>
      <c r="DM442" s="13"/>
      <c r="DN442" s="13"/>
      <c r="DO442" s="13"/>
      <c r="DP442" s="13"/>
      <c r="DQ442" s="13"/>
      <c r="DR442" s="13"/>
      <c r="DS442" s="13"/>
      <c r="DT442" s="13"/>
      <c r="DU442" s="13"/>
      <c r="DV442" s="13"/>
      <c r="DW442" s="13"/>
      <c r="DX442" s="13"/>
      <c r="DY442" s="13"/>
      <c r="DZ442" s="13"/>
      <c r="EA442" s="13"/>
      <c r="EB442" s="13"/>
      <c r="EC442" s="13"/>
      <c r="ED442" s="13"/>
      <c r="EE442" s="13"/>
      <c r="EF442" s="13"/>
      <c r="EG442" s="13"/>
      <c r="EH442" s="13"/>
      <c r="EI442" s="13"/>
      <c r="EJ442" s="13"/>
      <c r="EK442" s="13"/>
      <c r="EL442" s="13"/>
      <c r="EM442" s="13"/>
      <c r="EN442" s="13"/>
      <c r="EO442" s="13"/>
      <c r="EP442" s="13"/>
      <c r="EQ442" s="13"/>
      <c r="ER442" s="13"/>
      <c r="ES442" s="13"/>
      <c r="ET442" s="13"/>
      <c r="EU442" s="13"/>
      <c r="EV442" s="13"/>
      <c r="EW442" s="13"/>
      <c r="EX442" s="13"/>
      <c r="EY442" s="13"/>
      <c r="EZ442" s="13"/>
      <c r="FA442" s="13"/>
      <c r="FB442" s="13"/>
      <c r="FC442" s="13"/>
      <c r="FD442" s="13"/>
      <c r="FE442" s="13"/>
      <c r="FF442" s="13"/>
      <c r="FG442" s="13"/>
      <c r="FH442" s="13"/>
      <c r="FI442" s="13"/>
      <c r="FJ442" s="13"/>
    </row>
    <row r="443" spans="2:166" x14ac:dyDescent="0.25"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B443" s="13"/>
      <c r="DC443" s="13"/>
      <c r="DD443" s="13"/>
      <c r="DE443" s="13"/>
      <c r="DF443" s="13"/>
      <c r="DG443" s="13"/>
      <c r="DH443" s="13"/>
      <c r="DI443" s="13"/>
      <c r="DJ443" s="13"/>
      <c r="DK443" s="13"/>
      <c r="DL443" s="13"/>
      <c r="DM443" s="13"/>
      <c r="DN443" s="13"/>
      <c r="DO443" s="13"/>
      <c r="DP443" s="13"/>
      <c r="DQ443" s="13"/>
      <c r="DR443" s="13"/>
      <c r="DS443" s="13"/>
      <c r="DT443" s="13"/>
      <c r="DU443" s="13"/>
      <c r="DV443" s="13"/>
      <c r="DW443" s="13"/>
      <c r="DX443" s="13"/>
      <c r="DY443" s="13"/>
      <c r="DZ443" s="13"/>
      <c r="EA443" s="13"/>
      <c r="EB443" s="13"/>
      <c r="EC443" s="13"/>
      <c r="ED443" s="13"/>
      <c r="EE443" s="13"/>
      <c r="EF443" s="13"/>
      <c r="EG443" s="13"/>
      <c r="EH443" s="13"/>
      <c r="EI443" s="13"/>
      <c r="EJ443" s="13"/>
      <c r="EK443" s="13"/>
      <c r="EL443" s="13"/>
      <c r="EM443" s="13"/>
      <c r="EN443" s="13"/>
      <c r="EO443" s="13"/>
      <c r="EP443" s="13"/>
      <c r="EQ443" s="13"/>
      <c r="ER443" s="13"/>
      <c r="ES443" s="13"/>
      <c r="ET443" s="13"/>
      <c r="EU443" s="13"/>
      <c r="EV443" s="13"/>
      <c r="EW443" s="13"/>
      <c r="EX443" s="13"/>
      <c r="EY443" s="13"/>
      <c r="EZ443" s="13"/>
      <c r="FA443" s="13"/>
      <c r="FB443" s="13"/>
      <c r="FC443" s="13"/>
      <c r="FD443" s="13"/>
      <c r="FE443" s="13"/>
      <c r="FF443" s="13"/>
      <c r="FG443" s="13"/>
      <c r="FH443" s="13"/>
      <c r="FI443" s="13"/>
      <c r="FJ443" s="13"/>
    </row>
    <row r="444" spans="2:166" x14ac:dyDescent="0.25"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B444" s="13"/>
      <c r="DC444" s="13"/>
      <c r="DD444" s="13"/>
      <c r="DE444" s="13"/>
      <c r="DF444" s="13"/>
      <c r="DG444" s="13"/>
      <c r="DH444" s="13"/>
      <c r="DI444" s="13"/>
      <c r="DJ444" s="13"/>
      <c r="DK444" s="13"/>
      <c r="DL444" s="13"/>
      <c r="DM444" s="13"/>
      <c r="DN444" s="13"/>
      <c r="DO444" s="13"/>
      <c r="DP444" s="13"/>
      <c r="DQ444" s="13"/>
      <c r="DR444" s="13"/>
      <c r="DS444" s="13"/>
      <c r="DT444" s="13"/>
      <c r="DU444" s="13"/>
      <c r="DV444" s="13"/>
      <c r="DW444" s="13"/>
      <c r="DX444" s="13"/>
      <c r="DY444" s="13"/>
      <c r="DZ444" s="13"/>
      <c r="EA444" s="13"/>
      <c r="EB444" s="13"/>
      <c r="EC444" s="13"/>
      <c r="ED444" s="13"/>
      <c r="EE444" s="13"/>
      <c r="EF444" s="13"/>
      <c r="EG444" s="13"/>
      <c r="EH444" s="13"/>
      <c r="EI444" s="13"/>
      <c r="EJ444" s="13"/>
      <c r="EK444" s="13"/>
      <c r="EL444" s="13"/>
      <c r="EM444" s="13"/>
      <c r="EN444" s="13"/>
      <c r="EO444" s="13"/>
      <c r="EP444" s="13"/>
      <c r="EQ444" s="13"/>
      <c r="ER444" s="13"/>
      <c r="ES444" s="13"/>
      <c r="ET444" s="13"/>
      <c r="EU444" s="13"/>
      <c r="EV444" s="13"/>
      <c r="EW444" s="13"/>
      <c r="EX444" s="13"/>
      <c r="EY444" s="13"/>
      <c r="EZ444" s="13"/>
      <c r="FA444" s="13"/>
      <c r="FB444" s="13"/>
      <c r="FC444" s="13"/>
      <c r="FD444" s="13"/>
      <c r="FE444" s="13"/>
      <c r="FF444" s="13"/>
      <c r="FG444" s="13"/>
      <c r="FH444" s="13"/>
      <c r="FI444" s="13"/>
      <c r="FJ444" s="13"/>
    </row>
    <row r="445" spans="2:166" x14ac:dyDescent="0.25"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B445" s="13"/>
      <c r="DC445" s="13"/>
      <c r="DD445" s="13"/>
      <c r="DE445" s="13"/>
      <c r="DF445" s="13"/>
      <c r="DG445" s="13"/>
      <c r="DH445" s="13"/>
      <c r="DI445" s="13"/>
      <c r="DJ445" s="13"/>
      <c r="DK445" s="13"/>
      <c r="DL445" s="13"/>
      <c r="DM445" s="13"/>
      <c r="DN445" s="13"/>
      <c r="DO445" s="13"/>
      <c r="DP445" s="13"/>
      <c r="DQ445" s="13"/>
      <c r="DR445" s="13"/>
      <c r="DS445" s="13"/>
      <c r="DT445" s="13"/>
      <c r="DU445" s="13"/>
      <c r="DV445" s="13"/>
      <c r="DW445" s="13"/>
      <c r="DX445" s="13"/>
      <c r="DY445" s="13"/>
      <c r="DZ445" s="13"/>
      <c r="EA445" s="13"/>
      <c r="EB445" s="13"/>
      <c r="EC445" s="13"/>
      <c r="ED445" s="13"/>
      <c r="EE445" s="13"/>
      <c r="EF445" s="13"/>
      <c r="EG445" s="13"/>
      <c r="EH445" s="13"/>
      <c r="EI445" s="13"/>
      <c r="EJ445" s="13"/>
      <c r="EK445" s="13"/>
      <c r="EL445" s="13"/>
      <c r="EM445" s="13"/>
      <c r="EN445" s="13"/>
      <c r="EO445" s="13"/>
      <c r="EP445" s="13"/>
      <c r="EQ445" s="13"/>
      <c r="ER445" s="13"/>
      <c r="ES445" s="13"/>
      <c r="ET445" s="13"/>
      <c r="EU445" s="13"/>
      <c r="EV445" s="13"/>
      <c r="EW445" s="13"/>
      <c r="EX445" s="13"/>
      <c r="EY445" s="13"/>
      <c r="EZ445" s="13"/>
      <c r="FA445" s="13"/>
      <c r="FB445" s="13"/>
      <c r="FC445" s="13"/>
      <c r="FD445" s="13"/>
      <c r="FE445" s="13"/>
      <c r="FF445" s="13"/>
      <c r="FG445" s="13"/>
      <c r="FH445" s="13"/>
      <c r="FI445" s="13"/>
      <c r="FJ445" s="13"/>
    </row>
    <row r="446" spans="2:166" x14ac:dyDescent="0.25"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B446" s="13"/>
      <c r="DC446" s="13"/>
      <c r="DD446" s="13"/>
      <c r="DE446" s="13"/>
      <c r="DF446" s="13"/>
      <c r="DG446" s="13"/>
      <c r="DH446" s="13"/>
      <c r="DI446" s="13"/>
      <c r="DJ446" s="13"/>
      <c r="DK446" s="13"/>
      <c r="DL446" s="13"/>
      <c r="DM446" s="13"/>
      <c r="DN446" s="13"/>
      <c r="DO446" s="13"/>
      <c r="DP446" s="13"/>
      <c r="DQ446" s="13"/>
      <c r="DR446" s="13"/>
      <c r="DS446" s="13"/>
      <c r="DT446" s="13"/>
      <c r="DU446" s="13"/>
      <c r="DV446" s="13"/>
      <c r="DW446" s="13"/>
      <c r="DX446" s="13"/>
      <c r="DY446" s="13"/>
      <c r="DZ446" s="13"/>
      <c r="EA446" s="13"/>
      <c r="EB446" s="13"/>
      <c r="EC446" s="13"/>
      <c r="ED446" s="13"/>
      <c r="EE446" s="13"/>
      <c r="EF446" s="13"/>
      <c r="EG446" s="13"/>
      <c r="EH446" s="13"/>
      <c r="EI446" s="13"/>
      <c r="EJ446" s="13"/>
      <c r="EK446" s="13"/>
      <c r="EL446" s="13"/>
      <c r="EM446" s="13"/>
      <c r="EN446" s="13"/>
      <c r="EO446" s="13"/>
      <c r="EP446" s="13"/>
      <c r="EQ446" s="13"/>
      <c r="ER446" s="13"/>
      <c r="ES446" s="13"/>
      <c r="ET446" s="13"/>
      <c r="EU446" s="13"/>
      <c r="EV446" s="13"/>
      <c r="EW446" s="13"/>
      <c r="EX446" s="13"/>
      <c r="EY446" s="13"/>
      <c r="EZ446" s="13"/>
      <c r="FA446" s="13"/>
      <c r="FB446" s="13"/>
      <c r="FC446" s="13"/>
      <c r="FD446" s="13"/>
      <c r="FE446" s="13"/>
      <c r="FF446" s="13"/>
      <c r="FG446" s="13"/>
      <c r="FH446" s="13"/>
      <c r="FI446" s="13"/>
      <c r="FJ446" s="13"/>
    </row>
    <row r="447" spans="2:166" x14ac:dyDescent="0.25"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B447" s="13"/>
      <c r="DC447" s="13"/>
      <c r="DD447" s="13"/>
      <c r="DE447" s="13"/>
      <c r="DF447" s="13"/>
      <c r="DG447" s="13"/>
      <c r="DH447" s="13"/>
      <c r="DI447" s="13"/>
      <c r="DJ447" s="13"/>
      <c r="DK447" s="13"/>
      <c r="DL447" s="13"/>
      <c r="DM447" s="13"/>
      <c r="DN447" s="13"/>
      <c r="DO447" s="13"/>
      <c r="DP447" s="13"/>
      <c r="DQ447" s="13"/>
      <c r="DR447" s="13"/>
      <c r="DS447" s="13"/>
      <c r="DT447" s="13"/>
      <c r="DU447" s="13"/>
      <c r="DV447" s="13"/>
      <c r="DW447" s="13"/>
      <c r="DX447" s="13"/>
      <c r="DY447" s="13"/>
      <c r="DZ447" s="13"/>
      <c r="EA447" s="13"/>
      <c r="EB447" s="13"/>
      <c r="EC447" s="13"/>
      <c r="ED447" s="13"/>
      <c r="EE447" s="13"/>
      <c r="EF447" s="13"/>
      <c r="EG447" s="13"/>
      <c r="EH447" s="13"/>
      <c r="EI447" s="13"/>
      <c r="EJ447" s="13"/>
      <c r="EK447" s="13"/>
      <c r="EL447" s="13"/>
      <c r="EM447" s="13"/>
      <c r="EN447" s="13"/>
      <c r="EO447" s="13"/>
      <c r="EP447" s="13"/>
      <c r="EQ447" s="13"/>
      <c r="ER447" s="13"/>
      <c r="ES447" s="13"/>
      <c r="ET447" s="13"/>
      <c r="EU447" s="13"/>
      <c r="EV447" s="13"/>
      <c r="EW447" s="13"/>
      <c r="EX447" s="13"/>
      <c r="EY447" s="13"/>
      <c r="EZ447" s="13"/>
      <c r="FA447" s="13"/>
      <c r="FB447" s="13"/>
      <c r="FC447" s="13"/>
      <c r="FD447" s="13"/>
      <c r="FE447" s="13"/>
      <c r="FF447" s="13"/>
      <c r="FG447" s="13"/>
      <c r="FH447" s="13"/>
      <c r="FI447" s="13"/>
      <c r="FJ447" s="13"/>
    </row>
    <row r="448" spans="2:166" x14ac:dyDescent="0.25"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B448" s="13"/>
      <c r="DC448" s="13"/>
      <c r="DD448" s="13"/>
      <c r="DE448" s="13"/>
      <c r="DF448" s="13"/>
      <c r="DG448" s="13"/>
      <c r="DH448" s="13"/>
      <c r="DI448" s="13"/>
      <c r="DJ448" s="13"/>
      <c r="DK448" s="13"/>
      <c r="DL448" s="13"/>
      <c r="DM448" s="13"/>
      <c r="DN448" s="13"/>
      <c r="DO448" s="13"/>
      <c r="DP448" s="13"/>
      <c r="DQ448" s="13"/>
      <c r="DR448" s="13"/>
      <c r="DS448" s="13"/>
      <c r="DT448" s="13"/>
      <c r="DU448" s="13"/>
      <c r="DV448" s="13"/>
      <c r="DW448" s="13"/>
      <c r="DX448" s="13"/>
      <c r="DY448" s="13"/>
      <c r="DZ448" s="13"/>
      <c r="EA448" s="13"/>
      <c r="EB448" s="13"/>
      <c r="EC448" s="13"/>
      <c r="ED448" s="13"/>
      <c r="EE448" s="13"/>
      <c r="EF448" s="13"/>
      <c r="EG448" s="13"/>
      <c r="EH448" s="13"/>
      <c r="EI448" s="13"/>
      <c r="EJ448" s="13"/>
      <c r="EK448" s="13"/>
      <c r="EL448" s="13"/>
      <c r="EM448" s="13"/>
      <c r="EN448" s="13"/>
      <c r="EO448" s="13"/>
      <c r="EP448" s="13"/>
      <c r="EQ448" s="13"/>
      <c r="ER448" s="13"/>
      <c r="ES448" s="13"/>
      <c r="ET448" s="13"/>
      <c r="EU448" s="13"/>
      <c r="EV448" s="13"/>
      <c r="EW448" s="13"/>
      <c r="EX448" s="13"/>
      <c r="EY448" s="13"/>
      <c r="EZ448" s="13"/>
      <c r="FA448" s="13"/>
      <c r="FB448" s="13"/>
      <c r="FC448" s="13"/>
      <c r="FD448" s="13"/>
      <c r="FE448" s="13"/>
      <c r="FF448" s="13"/>
      <c r="FG448" s="13"/>
      <c r="FH448" s="13"/>
      <c r="FI448" s="13"/>
      <c r="FJ448" s="13"/>
    </row>
    <row r="449" spans="2:166" x14ac:dyDescent="0.25"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B449" s="13"/>
      <c r="DC449" s="13"/>
      <c r="DD449" s="13"/>
      <c r="DE449" s="13"/>
      <c r="DF449" s="13"/>
      <c r="DG449" s="13"/>
      <c r="DH449" s="13"/>
      <c r="DI449" s="13"/>
      <c r="DJ449" s="13"/>
      <c r="DK449" s="13"/>
      <c r="DL449" s="13"/>
      <c r="DM449" s="13"/>
      <c r="DN449" s="13"/>
      <c r="DO449" s="13"/>
      <c r="DP449" s="13"/>
      <c r="DQ449" s="13"/>
      <c r="DR449" s="13"/>
      <c r="DS449" s="13"/>
      <c r="DT449" s="13"/>
      <c r="DU449" s="13"/>
      <c r="DV449" s="13"/>
      <c r="DW449" s="13"/>
      <c r="DX449" s="13"/>
      <c r="DY449" s="13"/>
      <c r="DZ449" s="13"/>
      <c r="EA449" s="13"/>
      <c r="EB449" s="13"/>
      <c r="EC449" s="13"/>
      <c r="ED449" s="13"/>
      <c r="EE449" s="13"/>
      <c r="EF449" s="13"/>
      <c r="EG449" s="13"/>
      <c r="EH449" s="13"/>
      <c r="EI449" s="13"/>
      <c r="EJ449" s="13"/>
      <c r="EK449" s="13"/>
      <c r="EL449" s="13"/>
      <c r="EM449" s="13"/>
      <c r="EN449" s="13"/>
      <c r="EO449" s="13"/>
      <c r="EP449" s="13"/>
      <c r="EQ449" s="13"/>
      <c r="ER449" s="13"/>
      <c r="ES449" s="13"/>
      <c r="ET449" s="13"/>
      <c r="EU449" s="13"/>
      <c r="EV449" s="13"/>
      <c r="EW449" s="13"/>
      <c r="EX449" s="13"/>
      <c r="EY449" s="13"/>
      <c r="EZ449" s="13"/>
      <c r="FA449" s="13"/>
      <c r="FB449" s="13"/>
      <c r="FC449" s="13"/>
      <c r="FD449" s="13"/>
      <c r="FE449" s="13"/>
      <c r="FF449" s="13"/>
      <c r="FG449" s="13"/>
      <c r="FH449" s="13"/>
      <c r="FI449" s="13"/>
      <c r="FJ449" s="13"/>
    </row>
    <row r="450" spans="2:166" x14ac:dyDescent="0.25"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B450" s="13"/>
      <c r="DC450" s="13"/>
      <c r="DD450" s="13"/>
      <c r="DE450" s="13"/>
      <c r="DF450" s="13"/>
      <c r="DG450" s="13"/>
      <c r="DH450" s="13"/>
      <c r="DI450" s="13"/>
      <c r="DJ450" s="13"/>
      <c r="DK450" s="13"/>
      <c r="DL450" s="13"/>
      <c r="DM450" s="13"/>
      <c r="DN450" s="13"/>
      <c r="DO450" s="13"/>
      <c r="DP450" s="13"/>
      <c r="DQ450" s="13"/>
      <c r="DR450" s="13"/>
      <c r="DS450" s="13"/>
      <c r="DT450" s="13"/>
      <c r="DU450" s="13"/>
      <c r="DV450" s="13"/>
      <c r="DW450" s="13"/>
      <c r="DX450" s="13"/>
      <c r="DY450" s="13"/>
      <c r="DZ450" s="13"/>
      <c r="EA450" s="13"/>
      <c r="EB450" s="13"/>
      <c r="EC450" s="13"/>
      <c r="ED450" s="13"/>
      <c r="EE450" s="13"/>
      <c r="EF450" s="13"/>
      <c r="EG450" s="13"/>
      <c r="EH450" s="13"/>
      <c r="EI450" s="13"/>
      <c r="EJ450" s="13"/>
      <c r="EK450" s="13"/>
      <c r="EL450" s="13"/>
      <c r="EM450" s="13"/>
      <c r="EN450" s="13"/>
      <c r="EO450" s="13"/>
      <c r="EP450" s="13"/>
      <c r="EQ450" s="13"/>
      <c r="ER450" s="13"/>
      <c r="ES450" s="13"/>
      <c r="ET450" s="13"/>
      <c r="EU450" s="13"/>
      <c r="EV450" s="13"/>
      <c r="EW450" s="13"/>
      <c r="EX450" s="13"/>
      <c r="EY450" s="13"/>
      <c r="EZ450" s="13"/>
      <c r="FA450" s="13"/>
      <c r="FB450" s="13"/>
      <c r="FC450" s="13"/>
      <c r="FD450" s="13"/>
      <c r="FE450" s="13"/>
      <c r="FF450" s="13"/>
      <c r="FG450" s="13"/>
      <c r="FH450" s="13"/>
      <c r="FI450" s="13"/>
      <c r="FJ450" s="13"/>
    </row>
    <row r="451" spans="2:166" x14ac:dyDescent="0.25"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B451" s="13"/>
      <c r="DC451" s="13"/>
      <c r="DD451" s="13"/>
      <c r="DE451" s="13"/>
      <c r="DF451" s="13"/>
      <c r="DG451" s="13"/>
      <c r="DH451" s="13"/>
      <c r="DI451" s="13"/>
      <c r="DJ451" s="13"/>
      <c r="DK451" s="13"/>
      <c r="DL451" s="13"/>
      <c r="DM451" s="13"/>
      <c r="DN451" s="13"/>
      <c r="DO451" s="13"/>
      <c r="DP451" s="13"/>
      <c r="DQ451" s="13"/>
      <c r="DR451" s="13"/>
      <c r="DS451" s="13"/>
      <c r="DT451" s="13"/>
      <c r="DU451" s="13"/>
      <c r="DV451" s="13"/>
      <c r="DW451" s="13"/>
      <c r="DX451" s="13"/>
      <c r="DY451" s="13"/>
      <c r="DZ451" s="13"/>
      <c r="EA451" s="13"/>
      <c r="EB451" s="13"/>
      <c r="EC451" s="13"/>
      <c r="ED451" s="13"/>
      <c r="EE451" s="13"/>
      <c r="EF451" s="13"/>
      <c r="EG451" s="13"/>
      <c r="EH451" s="13"/>
      <c r="EI451" s="13"/>
      <c r="EJ451" s="13"/>
      <c r="EK451" s="13"/>
      <c r="EL451" s="13"/>
      <c r="EM451" s="13"/>
      <c r="EN451" s="13"/>
      <c r="EO451" s="13"/>
      <c r="EP451" s="13"/>
      <c r="EQ451" s="13"/>
      <c r="ER451" s="13"/>
      <c r="ES451" s="13"/>
      <c r="ET451" s="13"/>
      <c r="EU451" s="13"/>
      <c r="EV451" s="13"/>
      <c r="EW451" s="13"/>
      <c r="EX451" s="13"/>
      <c r="EY451" s="13"/>
      <c r="EZ451" s="13"/>
      <c r="FA451" s="13"/>
      <c r="FB451" s="13"/>
      <c r="FC451" s="13"/>
      <c r="FD451" s="13"/>
      <c r="FE451" s="13"/>
      <c r="FF451" s="13"/>
      <c r="FG451" s="13"/>
      <c r="FH451" s="13"/>
      <c r="FI451" s="13"/>
      <c r="FJ451" s="13"/>
    </row>
    <row r="452" spans="2:166" x14ac:dyDescent="0.25"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B452" s="13"/>
      <c r="DC452" s="13"/>
      <c r="DD452" s="13"/>
      <c r="DE452" s="13"/>
      <c r="DF452" s="13"/>
      <c r="DG452" s="13"/>
      <c r="DH452" s="13"/>
      <c r="DI452" s="13"/>
      <c r="DJ452" s="13"/>
      <c r="DK452" s="13"/>
      <c r="DL452" s="13"/>
      <c r="DM452" s="13"/>
      <c r="DN452" s="13"/>
      <c r="DO452" s="13"/>
      <c r="DP452" s="13"/>
      <c r="DQ452" s="13"/>
      <c r="DR452" s="13"/>
      <c r="DS452" s="13"/>
      <c r="DT452" s="13"/>
      <c r="DU452" s="13"/>
      <c r="DV452" s="13"/>
      <c r="DW452" s="13"/>
      <c r="DX452" s="13"/>
      <c r="DY452" s="13"/>
      <c r="DZ452" s="13"/>
      <c r="EA452" s="13"/>
      <c r="EB452" s="13"/>
      <c r="EC452" s="13"/>
      <c r="ED452" s="13"/>
      <c r="EE452" s="13"/>
      <c r="EF452" s="13"/>
      <c r="EG452" s="13"/>
      <c r="EH452" s="13"/>
      <c r="EI452" s="13"/>
      <c r="EJ452" s="13"/>
      <c r="EK452" s="13"/>
      <c r="EL452" s="13"/>
      <c r="EM452" s="13"/>
      <c r="EN452" s="13"/>
      <c r="EO452" s="13"/>
      <c r="EP452" s="13"/>
      <c r="EQ452" s="13"/>
      <c r="ER452" s="13"/>
      <c r="ES452" s="13"/>
      <c r="ET452" s="13"/>
      <c r="EU452" s="13"/>
      <c r="EV452" s="13"/>
      <c r="EW452" s="13"/>
      <c r="EX452" s="13"/>
      <c r="EY452" s="13"/>
      <c r="EZ452" s="13"/>
      <c r="FA452" s="13"/>
      <c r="FB452" s="13"/>
      <c r="FC452" s="13"/>
      <c r="FD452" s="13"/>
      <c r="FE452" s="13"/>
      <c r="FF452" s="13"/>
      <c r="FG452" s="13"/>
      <c r="FH452" s="13"/>
      <c r="FI452" s="13"/>
      <c r="FJ452" s="13"/>
    </row>
    <row r="453" spans="2:166" x14ac:dyDescent="0.25"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B453" s="13"/>
      <c r="DC453" s="13"/>
      <c r="DD453" s="13"/>
      <c r="DE453" s="13"/>
      <c r="DF453" s="13"/>
      <c r="DG453" s="13"/>
      <c r="DH453" s="13"/>
      <c r="DI453" s="13"/>
      <c r="DJ453" s="13"/>
      <c r="DK453" s="13"/>
      <c r="DL453" s="13"/>
      <c r="DM453" s="13"/>
      <c r="DN453" s="13"/>
      <c r="DO453" s="13"/>
      <c r="DP453" s="13"/>
      <c r="DQ453" s="13"/>
      <c r="DR453" s="13"/>
      <c r="DS453" s="13"/>
      <c r="DT453" s="13"/>
      <c r="DU453" s="13"/>
      <c r="DV453" s="13"/>
      <c r="DW453" s="13"/>
      <c r="DX453" s="13"/>
      <c r="DY453" s="13"/>
      <c r="DZ453" s="13"/>
      <c r="EA453" s="13"/>
      <c r="EB453" s="13"/>
      <c r="EC453" s="13"/>
      <c r="ED453" s="13"/>
      <c r="EE453" s="13"/>
      <c r="EF453" s="13"/>
      <c r="EG453" s="13"/>
      <c r="EH453" s="13"/>
      <c r="EI453" s="13"/>
      <c r="EJ453" s="13"/>
      <c r="EK453" s="13"/>
      <c r="EL453" s="13"/>
      <c r="EM453" s="13"/>
      <c r="EN453" s="13"/>
      <c r="EO453" s="13"/>
      <c r="EP453" s="13"/>
      <c r="EQ453" s="13"/>
      <c r="ER453" s="13"/>
      <c r="ES453" s="13"/>
      <c r="ET453" s="13"/>
      <c r="EU453" s="13"/>
      <c r="EV453" s="13"/>
      <c r="EW453" s="13"/>
      <c r="EX453" s="13"/>
      <c r="EY453" s="13"/>
      <c r="EZ453" s="13"/>
      <c r="FA453" s="13"/>
      <c r="FB453" s="13"/>
      <c r="FC453" s="13"/>
      <c r="FD453" s="13"/>
      <c r="FE453" s="13"/>
      <c r="FF453" s="13"/>
      <c r="FG453" s="13"/>
      <c r="FH453" s="13"/>
      <c r="FI453" s="13"/>
      <c r="FJ453" s="13"/>
    </row>
    <row r="454" spans="2:166" x14ac:dyDescent="0.25"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B454" s="13"/>
      <c r="DC454" s="13"/>
      <c r="DD454" s="13"/>
      <c r="DE454" s="13"/>
      <c r="DF454" s="13"/>
      <c r="DG454" s="13"/>
      <c r="DH454" s="13"/>
      <c r="DI454" s="13"/>
      <c r="DJ454" s="13"/>
      <c r="DK454" s="13"/>
      <c r="DL454" s="13"/>
      <c r="DM454" s="13"/>
      <c r="DN454" s="13"/>
      <c r="DO454" s="13"/>
      <c r="DP454" s="13"/>
      <c r="DQ454" s="13"/>
      <c r="DR454" s="13"/>
      <c r="DS454" s="13"/>
      <c r="DT454" s="13"/>
      <c r="DU454" s="13"/>
      <c r="DV454" s="13"/>
      <c r="DW454" s="13"/>
      <c r="DX454" s="13"/>
      <c r="DY454" s="13"/>
      <c r="DZ454" s="13"/>
      <c r="EA454" s="13"/>
      <c r="EB454" s="13"/>
      <c r="EC454" s="13"/>
      <c r="ED454" s="13"/>
      <c r="EE454" s="13"/>
      <c r="EF454" s="13"/>
      <c r="EG454" s="13"/>
      <c r="EH454" s="13"/>
      <c r="EI454" s="13"/>
      <c r="EJ454" s="13"/>
      <c r="EK454" s="13"/>
      <c r="EL454" s="13"/>
      <c r="EM454" s="13"/>
      <c r="EN454" s="13"/>
      <c r="EO454" s="13"/>
      <c r="EP454" s="13"/>
      <c r="EQ454" s="13"/>
      <c r="ER454" s="13"/>
      <c r="ES454" s="13"/>
      <c r="ET454" s="13"/>
      <c r="EU454" s="13"/>
      <c r="EV454" s="13"/>
      <c r="EW454" s="13"/>
      <c r="EX454" s="13"/>
      <c r="EY454" s="13"/>
      <c r="EZ454" s="13"/>
      <c r="FA454" s="13"/>
      <c r="FB454" s="13"/>
      <c r="FC454" s="13"/>
      <c r="FD454" s="13"/>
      <c r="FE454" s="13"/>
      <c r="FF454" s="13"/>
      <c r="FG454" s="13"/>
      <c r="FH454" s="13"/>
      <c r="FI454" s="13"/>
      <c r="FJ454" s="13"/>
    </row>
    <row r="455" spans="2:166" x14ac:dyDescent="0.25"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B455" s="13"/>
      <c r="DC455" s="13"/>
      <c r="DD455" s="13"/>
      <c r="DE455" s="13"/>
      <c r="DF455" s="13"/>
      <c r="DG455" s="13"/>
      <c r="DH455" s="13"/>
      <c r="DI455" s="13"/>
      <c r="DJ455" s="13"/>
      <c r="DK455" s="13"/>
      <c r="DL455" s="13"/>
      <c r="DM455" s="13"/>
      <c r="DN455" s="13"/>
      <c r="DO455" s="13"/>
      <c r="DP455" s="13"/>
      <c r="DQ455" s="13"/>
      <c r="DR455" s="13"/>
      <c r="DS455" s="13"/>
      <c r="DT455" s="13"/>
      <c r="DU455" s="13"/>
      <c r="DV455" s="13"/>
      <c r="DW455" s="13"/>
      <c r="DX455" s="13"/>
      <c r="DY455" s="13"/>
      <c r="DZ455" s="13"/>
      <c r="EA455" s="13"/>
      <c r="EB455" s="13"/>
      <c r="EC455" s="13"/>
      <c r="ED455" s="13"/>
      <c r="EE455" s="13"/>
      <c r="EF455" s="13"/>
      <c r="EG455" s="13"/>
      <c r="EH455" s="13"/>
      <c r="EI455" s="13"/>
      <c r="EJ455" s="13"/>
      <c r="EK455" s="13"/>
      <c r="EL455" s="13"/>
      <c r="EM455" s="13"/>
      <c r="EN455" s="13"/>
      <c r="EO455" s="13"/>
      <c r="EP455" s="13"/>
      <c r="EQ455" s="13"/>
      <c r="ER455" s="13"/>
      <c r="ES455" s="13"/>
      <c r="ET455" s="13"/>
      <c r="EU455" s="13"/>
      <c r="EV455" s="13"/>
      <c r="EW455" s="13"/>
      <c r="EX455" s="13"/>
      <c r="EY455" s="13"/>
      <c r="EZ455" s="13"/>
      <c r="FA455" s="13"/>
      <c r="FB455" s="13"/>
      <c r="FC455" s="13"/>
      <c r="FD455" s="13"/>
      <c r="FE455" s="13"/>
      <c r="FF455" s="13"/>
      <c r="FG455" s="13"/>
      <c r="FH455" s="13"/>
      <c r="FI455" s="13"/>
      <c r="FJ455" s="13"/>
    </row>
    <row r="456" spans="2:166" x14ac:dyDescent="0.25"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B456" s="13"/>
      <c r="DC456" s="13"/>
      <c r="DD456" s="13"/>
      <c r="DE456" s="13"/>
      <c r="DF456" s="13"/>
      <c r="DG456" s="13"/>
      <c r="DH456" s="13"/>
      <c r="DI456" s="13"/>
      <c r="DJ456" s="13"/>
      <c r="DK456" s="13"/>
      <c r="DL456" s="13"/>
      <c r="DM456" s="13"/>
      <c r="DN456" s="13"/>
      <c r="DO456" s="13"/>
      <c r="DP456" s="13"/>
      <c r="DQ456" s="13"/>
      <c r="DR456" s="13"/>
      <c r="DS456" s="13"/>
      <c r="DT456" s="13"/>
      <c r="DU456" s="13"/>
      <c r="DV456" s="13"/>
      <c r="DW456" s="13"/>
      <c r="DX456" s="13"/>
      <c r="DY456" s="13"/>
      <c r="DZ456" s="13"/>
      <c r="EA456" s="13"/>
      <c r="EB456" s="13"/>
      <c r="EC456" s="13"/>
      <c r="ED456" s="13"/>
      <c r="EE456" s="13"/>
      <c r="EF456" s="13"/>
      <c r="EG456" s="13"/>
      <c r="EH456" s="13"/>
      <c r="EI456" s="13"/>
      <c r="EJ456" s="13"/>
      <c r="EK456" s="13"/>
      <c r="EL456" s="13"/>
      <c r="EM456" s="13"/>
      <c r="EN456" s="13"/>
      <c r="EO456" s="13"/>
      <c r="EP456" s="13"/>
      <c r="EQ456" s="13"/>
      <c r="ER456" s="13"/>
      <c r="ES456" s="13"/>
      <c r="ET456" s="13"/>
      <c r="EU456" s="13"/>
      <c r="EV456" s="13"/>
      <c r="EW456" s="13"/>
      <c r="EX456" s="13"/>
      <c r="EY456" s="13"/>
      <c r="EZ456" s="13"/>
      <c r="FA456" s="13"/>
      <c r="FB456" s="13"/>
      <c r="FC456" s="13"/>
      <c r="FD456" s="13"/>
      <c r="FE456" s="13"/>
      <c r="FF456" s="13"/>
      <c r="FG456" s="13"/>
      <c r="FH456" s="13"/>
      <c r="FI456" s="13"/>
      <c r="FJ456" s="13"/>
    </row>
    <row r="457" spans="2:166" x14ac:dyDescent="0.25"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B457" s="13"/>
      <c r="DC457" s="13"/>
      <c r="DD457" s="13"/>
      <c r="DE457" s="13"/>
      <c r="DF457" s="13"/>
      <c r="DG457" s="13"/>
      <c r="DH457" s="13"/>
      <c r="DI457" s="13"/>
      <c r="DJ457" s="13"/>
      <c r="DK457" s="13"/>
      <c r="DL457" s="13"/>
      <c r="DM457" s="13"/>
      <c r="DN457" s="13"/>
      <c r="DO457" s="13"/>
      <c r="DP457" s="13"/>
      <c r="DQ457" s="13"/>
      <c r="DR457" s="13"/>
      <c r="DS457" s="13"/>
      <c r="DT457" s="13"/>
      <c r="DU457" s="13"/>
      <c r="DV457" s="13"/>
      <c r="DW457" s="13"/>
      <c r="DX457" s="13"/>
      <c r="DY457" s="13"/>
      <c r="DZ457" s="13"/>
      <c r="EA457" s="13"/>
      <c r="EB457" s="13"/>
      <c r="EC457" s="13"/>
      <c r="ED457" s="13"/>
      <c r="EE457" s="13"/>
      <c r="EF457" s="13"/>
      <c r="EG457" s="13"/>
      <c r="EH457" s="13"/>
      <c r="EI457" s="13"/>
      <c r="EJ457" s="13"/>
      <c r="EK457" s="13"/>
      <c r="EL457" s="13"/>
      <c r="EM457" s="13"/>
      <c r="EN457" s="13"/>
      <c r="EO457" s="13"/>
      <c r="EP457" s="13"/>
      <c r="EQ457" s="13"/>
      <c r="ER457" s="13"/>
      <c r="ES457" s="13"/>
      <c r="ET457" s="13"/>
      <c r="EU457" s="13"/>
      <c r="EV457" s="13"/>
      <c r="EW457" s="13"/>
      <c r="EX457" s="13"/>
      <c r="EY457" s="13"/>
      <c r="EZ457" s="13"/>
      <c r="FA457" s="13"/>
      <c r="FB457" s="13"/>
      <c r="FC457" s="13"/>
      <c r="FD457" s="13"/>
      <c r="FE457" s="13"/>
      <c r="FF457" s="13"/>
      <c r="FG457" s="13"/>
      <c r="FH457" s="13"/>
      <c r="FI457" s="13"/>
      <c r="FJ457" s="13"/>
    </row>
    <row r="458" spans="2:166" x14ac:dyDescent="0.25"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B458" s="13"/>
      <c r="DC458" s="13"/>
      <c r="DD458" s="13"/>
      <c r="DE458" s="13"/>
      <c r="DF458" s="13"/>
      <c r="DG458" s="13"/>
      <c r="DH458" s="13"/>
      <c r="DI458" s="13"/>
      <c r="DJ458" s="13"/>
      <c r="DK458" s="13"/>
      <c r="DL458" s="13"/>
      <c r="DM458" s="13"/>
      <c r="DN458" s="13"/>
      <c r="DO458" s="13"/>
      <c r="DP458" s="13"/>
      <c r="DQ458" s="13"/>
      <c r="DR458" s="13"/>
      <c r="DS458" s="13"/>
      <c r="DT458" s="13"/>
      <c r="DU458" s="13"/>
      <c r="DV458" s="13"/>
      <c r="DW458" s="13"/>
      <c r="DX458" s="13"/>
      <c r="DY458" s="13"/>
      <c r="DZ458" s="13"/>
      <c r="EA458" s="13"/>
      <c r="EB458" s="13"/>
      <c r="EC458" s="13"/>
      <c r="ED458" s="13"/>
      <c r="EE458" s="13"/>
      <c r="EF458" s="13"/>
      <c r="EG458" s="13"/>
      <c r="EH458" s="13"/>
      <c r="EI458" s="13"/>
      <c r="EJ458" s="13"/>
      <c r="EK458" s="13"/>
      <c r="EL458" s="13"/>
      <c r="EM458" s="13"/>
      <c r="EN458" s="13"/>
      <c r="EO458" s="13"/>
      <c r="EP458" s="13"/>
      <c r="EQ458" s="13"/>
      <c r="ER458" s="13"/>
      <c r="ES458" s="13"/>
      <c r="ET458" s="13"/>
      <c r="EU458" s="13"/>
      <c r="EV458" s="13"/>
      <c r="EW458" s="13"/>
      <c r="EX458" s="13"/>
      <c r="EY458" s="13"/>
      <c r="EZ458" s="13"/>
      <c r="FA458" s="13"/>
      <c r="FB458" s="13"/>
      <c r="FC458" s="13"/>
      <c r="FD458" s="13"/>
      <c r="FE458" s="13"/>
      <c r="FF458" s="13"/>
      <c r="FG458" s="13"/>
      <c r="FH458" s="13"/>
      <c r="FI458" s="13"/>
      <c r="FJ458" s="13"/>
    </row>
    <row r="459" spans="2:166" x14ac:dyDescent="0.25"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B459" s="13"/>
      <c r="DC459" s="13"/>
      <c r="DD459" s="13"/>
      <c r="DE459" s="13"/>
      <c r="DF459" s="13"/>
      <c r="DG459" s="13"/>
      <c r="DH459" s="13"/>
      <c r="DI459" s="13"/>
      <c r="DJ459" s="13"/>
      <c r="DK459" s="13"/>
      <c r="DL459" s="13"/>
      <c r="DM459" s="13"/>
      <c r="DN459" s="13"/>
      <c r="DO459" s="13"/>
      <c r="DP459" s="13"/>
      <c r="DQ459" s="13"/>
      <c r="DR459" s="13"/>
      <c r="DS459" s="13"/>
      <c r="DT459" s="13"/>
      <c r="DU459" s="13"/>
      <c r="DV459" s="13"/>
      <c r="DW459" s="13"/>
      <c r="DX459" s="13"/>
      <c r="DY459" s="13"/>
      <c r="DZ459" s="13"/>
      <c r="EA459" s="13"/>
      <c r="EB459" s="13"/>
      <c r="EC459" s="13"/>
      <c r="ED459" s="13"/>
      <c r="EE459" s="13"/>
      <c r="EF459" s="13"/>
      <c r="EG459" s="13"/>
      <c r="EH459" s="13"/>
      <c r="EI459" s="13"/>
      <c r="EJ459" s="13"/>
      <c r="EK459" s="13"/>
      <c r="EL459" s="13"/>
      <c r="EM459" s="13"/>
      <c r="EN459" s="13"/>
      <c r="EO459" s="13"/>
      <c r="EP459" s="13"/>
      <c r="EQ459" s="13"/>
      <c r="ER459" s="13"/>
      <c r="ES459" s="13"/>
      <c r="ET459" s="13"/>
      <c r="EU459" s="13"/>
      <c r="EV459" s="13"/>
      <c r="EW459" s="13"/>
      <c r="EX459" s="13"/>
      <c r="EY459" s="13"/>
      <c r="EZ459" s="13"/>
      <c r="FA459" s="13"/>
      <c r="FB459" s="13"/>
      <c r="FC459" s="13"/>
      <c r="FD459" s="13"/>
      <c r="FE459" s="13"/>
      <c r="FF459" s="13"/>
      <c r="FG459" s="13"/>
      <c r="FH459" s="13"/>
      <c r="FI459" s="13"/>
      <c r="FJ459" s="13"/>
    </row>
    <row r="460" spans="2:166" x14ac:dyDescent="0.25"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B460" s="13"/>
      <c r="DC460" s="13"/>
      <c r="DD460" s="13"/>
      <c r="DE460" s="13"/>
      <c r="DF460" s="13"/>
      <c r="DG460" s="13"/>
      <c r="DH460" s="13"/>
      <c r="DI460" s="13"/>
      <c r="DJ460" s="13"/>
      <c r="DK460" s="13"/>
      <c r="DL460" s="13"/>
      <c r="DM460" s="13"/>
      <c r="DN460" s="13"/>
      <c r="DO460" s="13"/>
      <c r="DP460" s="13"/>
      <c r="DQ460" s="13"/>
      <c r="DR460" s="13"/>
      <c r="DS460" s="13"/>
      <c r="DT460" s="13"/>
      <c r="DU460" s="13"/>
      <c r="DV460" s="13"/>
      <c r="DW460" s="13"/>
      <c r="DX460" s="13"/>
      <c r="DY460" s="13"/>
      <c r="DZ460" s="13"/>
      <c r="EA460" s="13"/>
      <c r="EB460" s="13"/>
      <c r="EC460" s="13"/>
      <c r="ED460" s="13"/>
      <c r="EE460" s="13"/>
      <c r="EF460" s="13"/>
      <c r="EG460" s="13"/>
      <c r="EH460" s="13"/>
      <c r="EI460" s="13"/>
      <c r="EJ460" s="13"/>
      <c r="EK460" s="13"/>
      <c r="EL460" s="13"/>
      <c r="EM460" s="13"/>
      <c r="EN460" s="13"/>
      <c r="EO460" s="13"/>
      <c r="EP460" s="13"/>
      <c r="EQ460" s="13"/>
      <c r="ER460" s="13"/>
      <c r="ES460" s="13"/>
      <c r="ET460" s="13"/>
      <c r="EU460" s="13"/>
      <c r="EV460" s="13"/>
      <c r="EW460" s="13"/>
      <c r="EX460" s="13"/>
      <c r="EY460" s="13"/>
      <c r="EZ460" s="13"/>
      <c r="FA460" s="13"/>
      <c r="FB460" s="13"/>
      <c r="FC460" s="13"/>
      <c r="FD460" s="13"/>
      <c r="FE460" s="13"/>
      <c r="FF460" s="13"/>
      <c r="FG460" s="13"/>
      <c r="FH460" s="13"/>
      <c r="FI460" s="13"/>
      <c r="FJ460" s="13"/>
    </row>
    <row r="461" spans="2:166" x14ac:dyDescent="0.25"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B461" s="13"/>
      <c r="DC461" s="13"/>
      <c r="DD461" s="13"/>
      <c r="DE461" s="13"/>
      <c r="DF461" s="13"/>
      <c r="DG461" s="13"/>
      <c r="DH461" s="13"/>
      <c r="DI461" s="13"/>
      <c r="DJ461" s="13"/>
      <c r="DK461" s="13"/>
      <c r="DL461" s="13"/>
      <c r="DM461" s="13"/>
      <c r="DN461" s="13"/>
      <c r="DO461" s="13"/>
      <c r="DP461" s="13"/>
      <c r="DQ461" s="13"/>
      <c r="DR461" s="13"/>
      <c r="DS461" s="13"/>
      <c r="DT461" s="13"/>
      <c r="DU461" s="13"/>
      <c r="DV461" s="13"/>
      <c r="DW461" s="13"/>
      <c r="DX461" s="13"/>
      <c r="DY461" s="13"/>
      <c r="DZ461" s="13"/>
      <c r="EA461" s="13"/>
      <c r="EB461" s="13"/>
      <c r="EC461" s="13"/>
      <c r="ED461" s="13"/>
      <c r="EE461" s="13"/>
      <c r="EF461" s="13"/>
      <c r="EG461" s="13"/>
      <c r="EH461" s="13"/>
      <c r="EI461" s="13"/>
      <c r="EJ461" s="13"/>
      <c r="EK461" s="13"/>
      <c r="EL461" s="13"/>
      <c r="EM461" s="13"/>
      <c r="EN461" s="13"/>
      <c r="EO461" s="13"/>
      <c r="EP461" s="13"/>
      <c r="EQ461" s="13"/>
      <c r="ER461" s="13"/>
      <c r="ES461" s="13"/>
      <c r="ET461" s="13"/>
      <c r="EU461" s="13"/>
      <c r="EV461" s="13"/>
      <c r="EW461" s="13"/>
      <c r="EX461" s="13"/>
      <c r="EY461" s="13"/>
      <c r="EZ461" s="13"/>
      <c r="FA461" s="13"/>
      <c r="FB461" s="13"/>
      <c r="FC461" s="13"/>
      <c r="FD461" s="13"/>
      <c r="FE461" s="13"/>
      <c r="FF461" s="13"/>
      <c r="FG461" s="13"/>
      <c r="FH461" s="13"/>
      <c r="FI461" s="13"/>
      <c r="FJ461" s="13"/>
    </row>
    <row r="462" spans="2:166" x14ac:dyDescent="0.25"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B462" s="13"/>
      <c r="DC462" s="13"/>
      <c r="DD462" s="13"/>
      <c r="DE462" s="13"/>
      <c r="DF462" s="13"/>
      <c r="DG462" s="13"/>
      <c r="DH462" s="13"/>
      <c r="DI462" s="13"/>
      <c r="DJ462" s="13"/>
      <c r="DK462" s="13"/>
      <c r="DL462" s="13"/>
      <c r="DM462" s="13"/>
      <c r="DN462" s="13"/>
      <c r="DO462" s="13"/>
      <c r="DP462" s="13"/>
      <c r="DQ462" s="13"/>
      <c r="DR462" s="13"/>
      <c r="DS462" s="13"/>
      <c r="DT462" s="13"/>
      <c r="DU462" s="13"/>
      <c r="DV462" s="13"/>
      <c r="DW462" s="13"/>
      <c r="DX462" s="13"/>
      <c r="DY462" s="13"/>
      <c r="DZ462" s="13"/>
      <c r="EA462" s="13"/>
      <c r="EB462" s="13"/>
      <c r="EC462" s="13"/>
      <c r="ED462" s="13"/>
      <c r="EE462" s="13"/>
      <c r="EF462" s="13"/>
      <c r="EG462" s="13"/>
      <c r="EH462" s="13"/>
      <c r="EI462" s="13"/>
      <c r="EJ462" s="13"/>
      <c r="EK462" s="13"/>
      <c r="EL462" s="13"/>
      <c r="EM462" s="13"/>
      <c r="EN462" s="13"/>
      <c r="EO462" s="13"/>
      <c r="EP462" s="13"/>
      <c r="EQ462" s="13"/>
      <c r="ER462" s="13"/>
      <c r="ES462" s="13"/>
      <c r="ET462" s="13"/>
      <c r="EU462" s="13"/>
      <c r="EV462" s="13"/>
      <c r="EW462" s="13"/>
      <c r="EX462" s="13"/>
      <c r="EY462" s="13"/>
      <c r="EZ462" s="13"/>
      <c r="FA462" s="13"/>
      <c r="FB462" s="13"/>
      <c r="FC462" s="13"/>
      <c r="FD462" s="13"/>
      <c r="FE462" s="13"/>
      <c r="FF462" s="13"/>
      <c r="FG462" s="13"/>
      <c r="FH462" s="13"/>
      <c r="FI462" s="13"/>
      <c r="FJ462" s="13"/>
    </row>
    <row r="463" spans="2:166" x14ac:dyDescent="0.25"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B463" s="13"/>
      <c r="DC463" s="13"/>
      <c r="DD463" s="13"/>
      <c r="DE463" s="13"/>
      <c r="DF463" s="13"/>
      <c r="DG463" s="13"/>
      <c r="DH463" s="13"/>
      <c r="DI463" s="13"/>
      <c r="DJ463" s="13"/>
      <c r="DK463" s="13"/>
      <c r="DL463" s="13"/>
      <c r="DM463" s="13"/>
      <c r="DN463" s="13"/>
      <c r="DO463" s="13"/>
      <c r="DP463" s="13"/>
      <c r="DQ463" s="13"/>
      <c r="DR463" s="13"/>
      <c r="DS463" s="13"/>
      <c r="DT463" s="13"/>
      <c r="DU463" s="13"/>
      <c r="DV463" s="13"/>
      <c r="DW463" s="13"/>
      <c r="DX463" s="13"/>
      <c r="DY463" s="13"/>
      <c r="DZ463" s="13"/>
      <c r="EA463" s="13"/>
      <c r="EB463" s="13"/>
      <c r="EC463" s="13"/>
      <c r="ED463" s="13"/>
      <c r="EE463" s="13"/>
      <c r="EF463" s="13"/>
      <c r="EG463" s="13"/>
      <c r="EH463" s="13"/>
      <c r="EI463" s="13"/>
      <c r="EJ463" s="13"/>
      <c r="EK463" s="13"/>
      <c r="EL463" s="13"/>
      <c r="EM463" s="13"/>
      <c r="EN463" s="13"/>
      <c r="EO463" s="13"/>
      <c r="EP463" s="13"/>
      <c r="EQ463" s="13"/>
      <c r="ER463" s="13"/>
      <c r="ES463" s="13"/>
      <c r="ET463" s="13"/>
      <c r="EU463" s="13"/>
      <c r="EV463" s="13"/>
      <c r="EW463" s="13"/>
      <c r="EX463" s="13"/>
      <c r="EY463" s="13"/>
      <c r="EZ463" s="13"/>
      <c r="FA463" s="13"/>
      <c r="FB463" s="13"/>
      <c r="FC463" s="13"/>
      <c r="FD463" s="13"/>
      <c r="FE463" s="13"/>
      <c r="FF463" s="13"/>
      <c r="FG463" s="13"/>
      <c r="FH463" s="13"/>
      <c r="FI463" s="13"/>
      <c r="FJ463" s="13"/>
    </row>
    <row r="464" spans="2:166" x14ac:dyDescent="0.25"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B464" s="13"/>
      <c r="DC464" s="13"/>
      <c r="DD464" s="13"/>
      <c r="DE464" s="13"/>
      <c r="DF464" s="13"/>
      <c r="DG464" s="13"/>
      <c r="DH464" s="13"/>
      <c r="DI464" s="13"/>
      <c r="DJ464" s="13"/>
      <c r="DK464" s="13"/>
      <c r="DL464" s="13"/>
      <c r="DM464" s="13"/>
      <c r="DN464" s="13"/>
      <c r="DO464" s="13"/>
      <c r="DP464" s="13"/>
      <c r="DQ464" s="13"/>
      <c r="DR464" s="13"/>
      <c r="DS464" s="13"/>
      <c r="DT464" s="13"/>
      <c r="DU464" s="13"/>
      <c r="DV464" s="13"/>
      <c r="DW464" s="13"/>
      <c r="DX464" s="13"/>
      <c r="DY464" s="13"/>
      <c r="DZ464" s="13"/>
      <c r="EA464" s="13"/>
      <c r="EB464" s="13"/>
      <c r="EC464" s="13"/>
      <c r="ED464" s="13"/>
      <c r="EE464" s="13"/>
      <c r="EF464" s="13"/>
      <c r="EG464" s="13"/>
      <c r="EH464" s="13"/>
      <c r="EI464" s="13"/>
      <c r="EJ464" s="13"/>
      <c r="EK464" s="13"/>
      <c r="EL464" s="13"/>
      <c r="EM464" s="13"/>
      <c r="EN464" s="13"/>
      <c r="EO464" s="13"/>
      <c r="EP464" s="13"/>
      <c r="EQ464" s="13"/>
      <c r="ER464" s="13"/>
      <c r="ES464" s="13"/>
      <c r="ET464" s="13"/>
      <c r="EU464" s="13"/>
      <c r="EV464" s="13"/>
      <c r="EW464" s="13"/>
      <c r="EX464" s="13"/>
      <c r="EY464" s="13"/>
      <c r="EZ464" s="13"/>
      <c r="FA464" s="13"/>
      <c r="FB464" s="13"/>
      <c r="FC464" s="13"/>
      <c r="FD464" s="13"/>
      <c r="FE464" s="13"/>
      <c r="FF464" s="13"/>
      <c r="FG464" s="13"/>
      <c r="FH464" s="13"/>
      <c r="FI464" s="13"/>
      <c r="FJ464" s="13"/>
    </row>
    <row r="465" spans="2:166" x14ac:dyDescent="0.25"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B465" s="13"/>
      <c r="DC465" s="13"/>
      <c r="DD465" s="13"/>
      <c r="DE465" s="13"/>
      <c r="DF465" s="13"/>
      <c r="DG465" s="13"/>
      <c r="DH465" s="13"/>
      <c r="DI465" s="13"/>
      <c r="DJ465" s="13"/>
      <c r="DK465" s="13"/>
      <c r="DL465" s="13"/>
      <c r="DM465" s="13"/>
      <c r="DN465" s="13"/>
      <c r="DO465" s="13"/>
      <c r="DP465" s="13"/>
      <c r="DQ465" s="13"/>
      <c r="DR465" s="13"/>
      <c r="DS465" s="13"/>
      <c r="DT465" s="13"/>
      <c r="DU465" s="13"/>
      <c r="DV465" s="13"/>
      <c r="DW465" s="13"/>
      <c r="DX465" s="13"/>
      <c r="DY465" s="13"/>
      <c r="DZ465" s="13"/>
      <c r="EA465" s="13"/>
      <c r="EB465" s="13"/>
      <c r="EC465" s="13"/>
      <c r="ED465" s="13"/>
      <c r="EE465" s="13"/>
      <c r="EF465" s="13"/>
      <c r="EG465" s="13"/>
      <c r="EH465" s="13"/>
      <c r="EI465" s="13"/>
      <c r="EJ465" s="13"/>
      <c r="EK465" s="13"/>
      <c r="EL465" s="13"/>
      <c r="EM465" s="13"/>
      <c r="EN465" s="13"/>
      <c r="EO465" s="13"/>
      <c r="EP465" s="13"/>
      <c r="EQ465" s="13"/>
      <c r="ER465" s="13"/>
      <c r="ES465" s="13"/>
      <c r="ET465" s="13"/>
      <c r="EU465" s="13"/>
      <c r="EV465" s="13"/>
      <c r="EW465" s="13"/>
      <c r="EX465" s="13"/>
      <c r="EY465" s="13"/>
      <c r="EZ465" s="13"/>
      <c r="FA465" s="13"/>
      <c r="FB465" s="13"/>
      <c r="FC465" s="13"/>
      <c r="FD465" s="13"/>
      <c r="FE465" s="13"/>
      <c r="FF465" s="13"/>
      <c r="FG465" s="13"/>
      <c r="FH465" s="13"/>
      <c r="FI465" s="13"/>
      <c r="FJ465" s="13"/>
    </row>
    <row r="466" spans="2:166" x14ac:dyDescent="0.25"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B466" s="13"/>
      <c r="DC466" s="13"/>
      <c r="DD466" s="13"/>
      <c r="DE466" s="13"/>
      <c r="DF466" s="13"/>
      <c r="DG466" s="13"/>
      <c r="DH466" s="13"/>
      <c r="DI466" s="13"/>
      <c r="DJ466" s="13"/>
      <c r="DK466" s="13"/>
      <c r="DL466" s="13"/>
      <c r="DM466" s="13"/>
      <c r="DN466" s="13"/>
      <c r="DO466" s="13"/>
      <c r="DP466" s="13"/>
      <c r="DQ466" s="13"/>
      <c r="DR466" s="13"/>
      <c r="DS466" s="13"/>
      <c r="DT466" s="13"/>
      <c r="DU466" s="13"/>
      <c r="DV466" s="13"/>
      <c r="DW466" s="13"/>
      <c r="DX466" s="13"/>
      <c r="DY466" s="13"/>
      <c r="DZ466" s="13"/>
      <c r="EA466" s="13"/>
      <c r="EB466" s="13"/>
      <c r="EC466" s="13"/>
      <c r="ED466" s="13"/>
      <c r="EE466" s="13"/>
      <c r="EF466" s="13"/>
      <c r="EG466" s="13"/>
      <c r="EH466" s="13"/>
      <c r="EI466" s="13"/>
      <c r="EJ466" s="13"/>
      <c r="EK466" s="13"/>
      <c r="EL466" s="13"/>
      <c r="EM466" s="13"/>
      <c r="EN466" s="13"/>
      <c r="EO466" s="13"/>
      <c r="EP466" s="13"/>
      <c r="EQ466" s="13"/>
      <c r="ER466" s="13"/>
      <c r="ES466" s="13"/>
      <c r="ET466" s="13"/>
      <c r="EU466" s="13"/>
      <c r="EV466" s="13"/>
      <c r="EW466" s="13"/>
      <c r="EX466" s="13"/>
      <c r="EY466" s="13"/>
      <c r="EZ466" s="13"/>
      <c r="FA466" s="13"/>
      <c r="FB466" s="13"/>
      <c r="FC466" s="13"/>
      <c r="FD466" s="13"/>
      <c r="FE466" s="13"/>
      <c r="FF466" s="13"/>
      <c r="FG466" s="13"/>
      <c r="FH466" s="13"/>
      <c r="FI466" s="13"/>
      <c r="FJ466" s="13"/>
    </row>
    <row r="467" spans="2:166" x14ac:dyDescent="0.25"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B467" s="13"/>
      <c r="DC467" s="13"/>
      <c r="DD467" s="13"/>
      <c r="DE467" s="13"/>
      <c r="DF467" s="13"/>
      <c r="DG467" s="13"/>
      <c r="DH467" s="13"/>
      <c r="DI467" s="13"/>
      <c r="DJ467" s="13"/>
      <c r="DK467" s="13"/>
      <c r="DL467" s="13"/>
      <c r="DM467" s="13"/>
      <c r="DN467" s="13"/>
      <c r="DO467" s="13"/>
      <c r="DP467" s="13"/>
      <c r="DQ467" s="13"/>
      <c r="DR467" s="13"/>
      <c r="DS467" s="13"/>
      <c r="DT467" s="13"/>
      <c r="DU467" s="13"/>
      <c r="DV467" s="13"/>
      <c r="DW467" s="13"/>
      <c r="DX467" s="13"/>
      <c r="DY467" s="13"/>
      <c r="DZ467" s="13"/>
      <c r="EA467" s="13"/>
      <c r="EB467" s="13"/>
      <c r="EC467" s="13"/>
      <c r="ED467" s="13"/>
      <c r="EE467" s="13"/>
      <c r="EF467" s="13"/>
      <c r="EG467" s="13"/>
      <c r="EH467" s="13"/>
      <c r="EI467" s="13"/>
      <c r="EJ467" s="13"/>
      <c r="EK467" s="13"/>
      <c r="EL467" s="13"/>
      <c r="EM467" s="13"/>
      <c r="EN467" s="13"/>
      <c r="EO467" s="13"/>
      <c r="EP467" s="13"/>
      <c r="EQ467" s="13"/>
      <c r="ER467" s="13"/>
      <c r="ES467" s="13"/>
      <c r="ET467" s="13"/>
      <c r="EU467" s="13"/>
      <c r="EV467" s="13"/>
      <c r="EW467" s="13"/>
      <c r="EX467" s="13"/>
      <c r="EY467" s="13"/>
      <c r="EZ467" s="13"/>
      <c r="FA467" s="13"/>
      <c r="FB467" s="13"/>
      <c r="FC467" s="13"/>
      <c r="FD467" s="13"/>
      <c r="FE467" s="13"/>
      <c r="FF467" s="13"/>
      <c r="FG467" s="13"/>
      <c r="FH467" s="13"/>
      <c r="FI467" s="13"/>
      <c r="FJ467" s="13"/>
    </row>
    <row r="468" spans="2:166" x14ac:dyDescent="0.25"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B468" s="13"/>
      <c r="DC468" s="13"/>
      <c r="DD468" s="13"/>
      <c r="DE468" s="13"/>
      <c r="DF468" s="13"/>
      <c r="DG468" s="13"/>
      <c r="DH468" s="13"/>
      <c r="DI468" s="13"/>
      <c r="DJ468" s="13"/>
      <c r="DK468" s="13"/>
      <c r="DL468" s="13"/>
      <c r="DM468" s="13"/>
      <c r="DN468" s="13"/>
      <c r="DO468" s="13"/>
      <c r="DP468" s="13"/>
      <c r="DQ468" s="13"/>
      <c r="DR468" s="13"/>
      <c r="DS468" s="13"/>
      <c r="DT468" s="13"/>
      <c r="DU468" s="13"/>
      <c r="DV468" s="13"/>
      <c r="DW468" s="13"/>
      <c r="DX468" s="13"/>
      <c r="DY468" s="13"/>
      <c r="DZ468" s="13"/>
      <c r="EA468" s="13"/>
      <c r="EB468" s="13"/>
      <c r="EC468" s="13"/>
      <c r="ED468" s="13"/>
      <c r="EE468" s="13"/>
      <c r="EF468" s="13"/>
      <c r="EG468" s="13"/>
      <c r="EH468" s="13"/>
      <c r="EI468" s="13"/>
      <c r="EJ468" s="13"/>
      <c r="EK468" s="13"/>
      <c r="EL468" s="13"/>
      <c r="EM468" s="13"/>
      <c r="EN468" s="13"/>
      <c r="EO468" s="13"/>
      <c r="EP468" s="13"/>
      <c r="EQ468" s="13"/>
      <c r="ER468" s="13"/>
      <c r="ES468" s="13"/>
      <c r="ET468" s="13"/>
      <c r="EU468" s="13"/>
      <c r="EV468" s="13"/>
      <c r="EW468" s="13"/>
      <c r="EX468" s="13"/>
      <c r="EY468" s="13"/>
      <c r="EZ468" s="13"/>
      <c r="FA468" s="13"/>
      <c r="FB468" s="13"/>
      <c r="FC468" s="13"/>
      <c r="FD468" s="13"/>
      <c r="FE468" s="13"/>
      <c r="FF468" s="13"/>
      <c r="FG468" s="13"/>
      <c r="FH468" s="13"/>
      <c r="FI468" s="13"/>
      <c r="FJ468" s="13"/>
    </row>
    <row r="469" spans="2:166" x14ac:dyDescent="0.25"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B469" s="13"/>
      <c r="DC469" s="13"/>
      <c r="DD469" s="13"/>
      <c r="DE469" s="13"/>
      <c r="DF469" s="13"/>
      <c r="DG469" s="13"/>
      <c r="DH469" s="13"/>
      <c r="DI469" s="13"/>
      <c r="DJ469" s="13"/>
      <c r="DK469" s="13"/>
      <c r="DL469" s="13"/>
      <c r="DM469" s="13"/>
      <c r="DN469" s="13"/>
      <c r="DO469" s="13"/>
      <c r="DP469" s="13"/>
      <c r="DQ469" s="13"/>
      <c r="DR469" s="13"/>
      <c r="DS469" s="13"/>
      <c r="DT469" s="13"/>
      <c r="DU469" s="13"/>
      <c r="DV469" s="13"/>
      <c r="DW469" s="13"/>
      <c r="DX469" s="13"/>
      <c r="DY469" s="13"/>
      <c r="DZ469" s="13"/>
      <c r="EA469" s="13"/>
      <c r="EB469" s="13"/>
      <c r="EC469" s="13"/>
      <c r="ED469" s="13"/>
      <c r="EE469" s="13"/>
      <c r="EF469" s="13"/>
      <c r="EG469" s="13"/>
      <c r="EH469" s="13"/>
      <c r="EI469" s="13"/>
      <c r="EJ469" s="13"/>
      <c r="EK469" s="13"/>
      <c r="EL469" s="13"/>
      <c r="EM469" s="13"/>
      <c r="EN469" s="13"/>
      <c r="EO469" s="13"/>
      <c r="EP469" s="13"/>
      <c r="EQ469" s="13"/>
      <c r="ER469" s="13"/>
      <c r="ES469" s="13"/>
      <c r="ET469" s="13"/>
      <c r="EU469" s="13"/>
      <c r="EV469" s="13"/>
      <c r="EW469" s="13"/>
      <c r="EX469" s="13"/>
      <c r="EY469" s="13"/>
      <c r="EZ469" s="13"/>
      <c r="FA469" s="13"/>
      <c r="FB469" s="13"/>
      <c r="FC469" s="13"/>
      <c r="FD469" s="13"/>
      <c r="FE469" s="13"/>
      <c r="FF469" s="13"/>
      <c r="FG469" s="13"/>
      <c r="FH469" s="13"/>
      <c r="FI469" s="13"/>
      <c r="FJ469" s="13"/>
    </row>
    <row r="470" spans="2:166" x14ac:dyDescent="0.25"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B470" s="13"/>
      <c r="DC470" s="13"/>
      <c r="DD470" s="13"/>
      <c r="DE470" s="13"/>
      <c r="DF470" s="13"/>
      <c r="DG470" s="13"/>
      <c r="DH470" s="13"/>
      <c r="DI470" s="13"/>
      <c r="DJ470" s="13"/>
      <c r="DK470" s="13"/>
      <c r="DL470" s="13"/>
      <c r="DM470" s="13"/>
      <c r="DN470" s="13"/>
      <c r="DO470" s="13"/>
      <c r="DP470" s="13"/>
      <c r="DQ470" s="13"/>
      <c r="DR470" s="13"/>
      <c r="DS470" s="13"/>
      <c r="DT470" s="13"/>
      <c r="DU470" s="13"/>
      <c r="DV470" s="13"/>
      <c r="DW470" s="13"/>
      <c r="DX470" s="13"/>
      <c r="DY470" s="13"/>
      <c r="DZ470" s="13"/>
      <c r="EA470" s="13"/>
      <c r="EB470" s="13"/>
      <c r="EC470" s="13"/>
      <c r="ED470" s="13"/>
      <c r="EE470" s="13"/>
      <c r="EF470" s="13"/>
      <c r="EG470" s="13"/>
      <c r="EH470" s="13"/>
      <c r="EI470" s="13"/>
      <c r="EJ470" s="13"/>
      <c r="EK470" s="13"/>
      <c r="EL470" s="13"/>
      <c r="EM470" s="13"/>
      <c r="EN470" s="13"/>
      <c r="EO470" s="13"/>
      <c r="EP470" s="13"/>
      <c r="EQ470" s="13"/>
      <c r="ER470" s="13"/>
      <c r="ES470" s="13"/>
      <c r="ET470" s="13"/>
      <c r="EU470" s="13"/>
      <c r="EV470" s="13"/>
      <c r="EW470" s="13"/>
      <c r="EX470" s="13"/>
      <c r="EY470" s="13"/>
      <c r="EZ470" s="13"/>
      <c r="FA470" s="13"/>
      <c r="FB470" s="13"/>
      <c r="FC470" s="13"/>
      <c r="FD470" s="13"/>
      <c r="FE470" s="13"/>
      <c r="FF470" s="13"/>
      <c r="FG470" s="13"/>
      <c r="FH470" s="13"/>
      <c r="FI470" s="13"/>
      <c r="FJ470" s="13"/>
    </row>
    <row r="471" spans="2:166" x14ac:dyDescent="0.25"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B471" s="13"/>
      <c r="DC471" s="13"/>
      <c r="DD471" s="13"/>
      <c r="DE471" s="13"/>
      <c r="DF471" s="13"/>
      <c r="DG471" s="13"/>
      <c r="DH471" s="13"/>
      <c r="DI471" s="13"/>
      <c r="DJ471" s="13"/>
      <c r="DK471" s="13"/>
      <c r="DL471" s="13"/>
      <c r="DM471" s="13"/>
      <c r="DN471" s="13"/>
      <c r="DO471" s="13"/>
      <c r="DP471" s="13"/>
      <c r="DQ471" s="13"/>
      <c r="DR471" s="13"/>
      <c r="DS471" s="13"/>
      <c r="DT471" s="13"/>
      <c r="DU471" s="13"/>
      <c r="DV471" s="13"/>
      <c r="DW471" s="13"/>
      <c r="DX471" s="13"/>
      <c r="DY471" s="13"/>
      <c r="DZ471" s="13"/>
      <c r="EA471" s="13"/>
      <c r="EB471" s="13"/>
      <c r="EC471" s="13"/>
      <c r="ED471" s="13"/>
      <c r="EE471" s="13"/>
      <c r="EF471" s="13"/>
      <c r="EG471" s="13"/>
      <c r="EH471" s="13"/>
      <c r="EI471" s="13"/>
      <c r="EJ471" s="13"/>
      <c r="EK471" s="13"/>
      <c r="EL471" s="13"/>
      <c r="EM471" s="13"/>
      <c r="EN471" s="13"/>
      <c r="EO471" s="13"/>
      <c r="EP471" s="13"/>
      <c r="EQ471" s="13"/>
      <c r="ER471" s="13"/>
      <c r="ES471" s="13"/>
      <c r="ET471" s="13"/>
      <c r="EU471" s="13"/>
      <c r="EV471" s="13"/>
      <c r="EW471" s="13"/>
      <c r="EX471" s="13"/>
      <c r="EY471" s="13"/>
      <c r="EZ471" s="13"/>
      <c r="FA471" s="13"/>
      <c r="FB471" s="13"/>
      <c r="FC471" s="13"/>
      <c r="FD471" s="13"/>
      <c r="FE471" s="13"/>
      <c r="FF471" s="13"/>
      <c r="FG471" s="13"/>
      <c r="FH471" s="13"/>
      <c r="FI471" s="13"/>
      <c r="FJ471" s="13"/>
    </row>
    <row r="472" spans="2:166" x14ac:dyDescent="0.25"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B472" s="13"/>
      <c r="DC472" s="13"/>
      <c r="DD472" s="13"/>
      <c r="DE472" s="13"/>
      <c r="DF472" s="13"/>
      <c r="DG472" s="13"/>
      <c r="DH472" s="13"/>
      <c r="DI472" s="13"/>
      <c r="DJ472" s="13"/>
      <c r="DK472" s="13"/>
      <c r="DL472" s="13"/>
      <c r="DM472" s="13"/>
      <c r="DN472" s="13"/>
      <c r="DO472" s="13"/>
      <c r="DP472" s="13"/>
      <c r="DQ472" s="13"/>
      <c r="DR472" s="13"/>
      <c r="DS472" s="13"/>
      <c r="DT472" s="13"/>
      <c r="DU472" s="13"/>
      <c r="DV472" s="13"/>
      <c r="DW472" s="13"/>
      <c r="DX472" s="13"/>
      <c r="DY472" s="13"/>
      <c r="DZ472" s="13"/>
      <c r="EA472" s="13"/>
      <c r="EB472" s="13"/>
      <c r="EC472" s="13"/>
      <c r="ED472" s="13"/>
      <c r="EE472" s="13"/>
      <c r="EF472" s="13"/>
      <c r="EG472" s="13"/>
      <c r="EH472" s="13"/>
      <c r="EI472" s="13"/>
      <c r="EJ472" s="13"/>
      <c r="EK472" s="13"/>
      <c r="EL472" s="13"/>
      <c r="EM472" s="13"/>
      <c r="EN472" s="13"/>
      <c r="EO472" s="13"/>
      <c r="EP472" s="13"/>
      <c r="EQ472" s="13"/>
      <c r="ER472" s="13"/>
      <c r="ES472" s="13"/>
      <c r="ET472" s="13"/>
      <c r="EU472" s="13"/>
      <c r="EV472" s="13"/>
      <c r="EW472" s="13"/>
      <c r="EX472" s="13"/>
      <c r="EY472" s="13"/>
      <c r="EZ472" s="13"/>
      <c r="FA472" s="13"/>
      <c r="FB472" s="13"/>
      <c r="FC472" s="13"/>
      <c r="FD472" s="13"/>
      <c r="FE472" s="13"/>
      <c r="FF472" s="13"/>
      <c r="FG472" s="13"/>
      <c r="FH472" s="13"/>
      <c r="FI472" s="13"/>
      <c r="FJ472" s="13"/>
    </row>
    <row r="473" spans="2:166" x14ac:dyDescent="0.25"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B473" s="13"/>
      <c r="DC473" s="13"/>
      <c r="DD473" s="13"/>
      <c r="DE473" s="13"/>
      <c r="DF473" s="13"/>
      <c r="DG473" s="13"/>
      <c r="DH473" s="13"/>
      <c r="DI473" s="13"/>
      <c r="DJ473" s="13"/>
      <c r="DK473" s="13"/>
      <c r="DL473" s="13"/>
      <c r="DM473" s="13"/>
      <c r="DN473" s="13"/>
      <c r="DO473" s="13"/>
      <c r="DP473" s="13"/>
      <c r="DQ473" s="13"/>
      <c r="DR473" s="13"/>
      <c r="DS473" s="13"/>
      <c r="DT473" s="13"/>
      <c r="DU473" s="13"/>
      <c r="DV473" s="13"/>
      <c r="DW473" s="13"/>
      <c r="DX473" s="13"/>
      <c r="DY473" s="13"/>
      <c r="DZ473" s="13"/>
      <c r="EA473" s="13"/>
      <c r="EB473" s="13"/>
      <c r="EC473" s="13"/>
      <c r="ED473" s="13"/>
      <c r="EE473" s="13"/>
      <c r="EF473" s="13"/>
      <c r="EG473" s="13"/>
      <c r="EH473" s="13"/>
      <c r="EI473" s="13"/>
      <c r="EJ473" s="13"/>
      <c r="EK473" s="13"/>
      <c r="EL473" s="13"/>
      <c r="EM473" s="13"/>
      <c r="EN473" s="13"/>
      <c r="EO473" s="13"/>
      <c r="EP473" s="13"/>
      <c r="EQ473" s="13"/>
      <c r="ER473" s="13"/>
      <c r="ES473" s="13"/>
      <c r="ET473" s="13"/>
      <c r="EU473" s="13"/>
      <c r="EV473" s="13"/>
      <c r="EW473" s="13"/>
      <c r="EX473" s="13"/>
      <c r="EY473" s="13"/>
      <c r="EZ473" s="13"/>
      <c r="FA473" s="13"/>
      <c r="FB473" s="13"/>
      <c r="FC473" s="13"/>
      <c r="FD473" s="13"/>
      <c r="FE473" s="13"/>
      <c r="FF473" s="13"/>
      <c r="FG473" s="13"/>
      <c r="FH473" s="13"/>
      <c r="FI473" s="13"/>
      <c r="FJ473" s="13"/>
    </row>
    <row r="474" spans="2:166" x14ac:dyDescent="0.25"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B474" s="13"/>
      <c r="DC474" s="13"/>
      <c r="DD474" s="13"/>
      <c r="DE474" s="13"/>
      <c r="DF474" s="13"/>
      <c r="DG474" s="13"/>
      <c r="DH474" s="13"/>
      <c r="DI474" s="13"/>
      <c r="DJ474" s="13"/>
      <c r="DK474" s="13"/>
      <c r="DL474" s="13"/>
      <c r="DM474" s="13"/>
      <c r="DN474" s="13"/>
      <c r="DO474" s="13"/>
      <c r="DP474" s="13"/>
      <c r="DQ474" s="13"/>
      <c r="DR474" s="13"/>
      <c r="DS474" s="13"/>
      <c r="DT474" s="13"/>
      <c r="DU474" s="13"/>
      <c r="DV474" s="13"/>
      <c r="DW474" s="13"/>
      <c r="DX474" s="13"/>
      <c r="DY474" s="13"/>
      <c r="DZ474" s="13"/>
      <c r="EA474" s="13"/>
      <c r="EB474" s="13"/>
      <c r="EC474" s="13"/>
      <c r="ED474" s="13"/>
      <c r="EE474" s="13"/>
      <c r="EF474" s="13"/>
      <c r="EG474" s="13"/>
      <c r="EH474" s="13"/>
      <c r="EI474" s="13"/>
      <c r="EJ474" s="13"/>
      <c r="EK474" s="13"/>
      <c r="EL474" s="13"/>
      <c r="EM474" s="13"/>
      <c r="EN474" s="13"/>
      <c r="EO474" s="13"/>
      <c r="EP474" s="13"/>
      <c r="EQ474" s="13"/>
      <c r="ER474" s="13"/>
      <c r="ES474" s="13"/>
      <c r="ET474" s="13"/>
      <c r="EU474" s="13"/>
      <c r="EV474" s="13"/>
      <c r="EW474" s="13"/>
      <c r="EX474" s="13"/>
      <c r="EY474" s="13"/>
      <c r="EZ474" s="13"/>
      <c r="FA474" s="13"/>
      <c r="FB474" s="13"/>
      <c r="FC474" s="13"/>
      <c r="FD474" s="13"/>
      <c r="FE474" s="13"/>
      <c r="FF474" s="13"/>
      <c r="FG474" s="13"/>
      <c r="FH474" s="13"/>
      <c r="FI474" s="13"/>
      <c r="FJ474" s="13"/>
    </row>
    <row r="475" spans="2:166" x14ac:dyDescent="0.25"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B475" s="13"/>
      <c r="DC475" s="13"/>
      <c r="DD475" s="13"/>
      <c r="DE475" s="13"/>
      <c r="DF475" s="13"/>
      <c r="DG475" s="13"/>
      <c r="DH475" s="13"/>
      <c r="DI475" s="13"/>
      <c r="DJ475" s="13"/>
      <c r="DK475" s="13"/>
      <c r="DL475" s="13"/>
      <c r="DM475" s="13"/>
      <c r="DN475" s="13"/>
      <c r="DO475" s="13"/>
      <c r="DP475" s="13"/>
      <c r="DQ475" s="13"/>
      <c r="DR475" s="13"/>
      <c r="DS475" s="13"/>
      <c r="DT475" s="13"/>
      <c r="DU475" s="13"/>
      <c r="DV475" s="13"/>
      <c r="DW475" s="13"/>
      <c r="DX475" s="13"/>
      <c r="DY475" s="13"/>
      <c r="DZ475" s="13"/>
      <c r="EA475" s="13"/>
      <c r="EB475" s="13"/>
      <c r="EC475" s="13"/>
      <c r="ED475" s="13"/>
      <c r="EE475" s="13"/>
      <c r="EF475" s="13"/>
      <c r="EG475" s="13"/>
      <c r="EH475" s="13"/>
      <c r="EI475" s="13"/>
      <c r="EJ475" s="13"/>
      <c r="EK475" s="13"/>
      <c r="EL475" s="13"/>
      <c r="EM475" s="13"/>
      <c r="EN475" s="13"/>
      <c r="EO475" s="13"/>
      <c r="EP475" s="13"/>
      <c r="EQ475" s="13"/>
      <c r="ER475" s="13"/>
      <c r="ES475" s="13"/>
      <c r="ET475" s="13"/>
      <c r="EU475" s="13"/>
      <c r="EV475" s="13"/>
      <c r="EW475" s="13"/>
      <c r="EX475" s="13"/>
      <c r="EY475" s="13"/>
      <c r="EZ475" s="13"/>
      <c r="FA475" s="13"/>
      <c r="FB475" s="13"/>
      <c r="FC475" s="13"/>
      <c r="FD475" s="13"/>
      <c r="FE475" s="13"/>
      <c r="FF475" s="13"/>
      <c r="FG475" s="13"/>
      <c r="FH475" s="13"/>
      <c r="FI475" s="13"/>
      <c r="FJ475" s="13"/>
    </row>
    <row r="476" spans="2:166" x14ac:dyDescent="0.25"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B476" s="13"/>
      <c r="DC476" s="13"/>
      <c r="DD476" s="13"/>
      <c r="DE476" s="13"/>
      <c r="DF476" s="13"/>
      <c r="DG476" s="13"/>
      <c r="DH476" s="13"/>
      <c r="DI476" s="13"/>
      <c r="DJ476" s="13"/>
      <c r="DK476" s="13"/>
      <c r="DL476" s="13"/>
      <c r="DM476" s="13"/>
      <c r="DN476" s="13"/>
      <c r="DO476" s="13"/>
      <c r="DP476" s="13"/>
      <c r="DQ476" s="13"/>
      <c r="DR476" s="13"/>
      <c r="DS476" s="13"/>
      <c r="DT476" s="13"/>
      <c r="DU476" s="13"/>
      <c r="DV476" s="13"/>
      <c r="DW476" s="13"/>
      <c r="DX476" s="13"/>
      <c r="DY476" s="13"/>
      <c r="DZ476" s="13"/>
      <c r="EA476" s="13"/>
      <c r="EB476" s="13"/>
      <c r="EC476" s="13"/>
      <c r="ED476" s="13"/>
      <c r="EE476" s="13"/>
      <c r="EF476" s="13"/>
      <c r="EG476" s="13"/>
      <c r="EH476" s="13"/>
      <c r="EI476" s="13"/>
      <c r="EJ476" s="13"/>
      <c r="EK476" s="13"/>
      <c r="EL476" s="13"/>
      <c r="EM476" s="13"/>
      <c r="EN476" s="13"/>
      <c r="EO476" s="13"/>
      <c r="EP476" s="13"/>
      <c r="EQ476" s="13"/>
      <c r="ER476" s="13"/>
      <c r="ES476" s="13"/>
      <c r="ET476" s="13"/>
      <c r="EU476" s="13"/>
      <c r="EV476" s="13"/>
      <c r="EW476" s="13"/>
      <c r="EX476" s="13"/>
      <c r="EY476" s="13"/>
      <c r="EZ476" s="13"/>
      <c r="FA476" s="13"/>
      <c r="FB476" s="13"/>
      <c r="FC476" s="13"/>
      <c r="FD476" s="13"/>
      <c r="FE476" s="13"/>
      <c r="FF476" s="13"/>
      <c r="FG476" s="13"/>
      <c r="FH476" s="13"/>
      <c r="FI476" s="13"/>
      <c r="FJ476" s="13"/>
    </row>
    <row r="477" spans="2:166" x14ac:dyDescent="0.25"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B477" s="13"/>
      <c r="DC477" s="13"/>
      <c r="DD477" s="13"/>
      <c r="DE477" s="13"/>
      <c r="DF477" s="13"/>
      <c r="DG477" s="13"/>
      <c r="DH477" s="13"/>
      <c r="DI477" s="13"/>
      <c r="DJ477" s="13"/>
      <c r="DK477" s="13"/>
      <c r="DL477" s="13"/>
      <c r="DM477" s="13"/>
      <c r="DN477" s="13"/>
      <c r="DO477" s="13"/>
      <c r="DP477" s="13"/>
      <c r="DQ477" s="13"/>
      <c r="DR477" s="13"/>
      <c r="DS477" s="13"/>
      <c r="DT477" s="13"/>
      <c r="DU477" s="13"/>
      <c r="DV477" s="13"/>
      <c r="DW477" s="13"/>
      <c r="DX477" s="13"/>
      <c r="DY477" s="13"/>
      <c r="DZ477" s="13"/>
      <c r="EA477" s="13"/>
      <c r="EB477" s="13"/>
      <c r="EC477" s="13"/>
      <c r="ED477" s="13"/>
      <c r="EE477" s="13"/>
      <c r="EF477" s="13"/>
      <c r="EG477" s="13"/>
      <c r="EH477" s="13"/>
      <c r="EI477" s="13"/>
      <c r="EJ477" s="13"/>
      <c r="EK477" s="13"/>
      <c r="EL477" s="13"/>
      <c r="EM477" s="13"/>
      <c r="EN477" s="13"/>
      <c r="EO477" s="13"/>
      <c r="EP477" s="13"/>
      <c r="EQ477" s="13"/>
      <c r="ER477" s="13"/>
      <c r="ES477" s="13"/>
      <c r="ET477" s="13"/>
      <c r="EU477" s="13"/>
      <c r="EV477" s="13"/>
      <c r="EW477" s="13"/>
      <c r="EX477" s="13"/>
      <c r="EY477" s="13"/>
      <c r="EZ477" s="13"/>
      <c r="FA477" s="13"/>
      <c r="FB477" s="13"/>
      <c r="FC477" s="13"/>
      <c r="FD477" s="13"/>
      <c r="FE477" s="13"/>
      <c r="FF477" s="13"/>
      <c r="FG477" s="13"/>
      <c r="FH477" s="13"/>
      <c r="FI477" s="13"/>
      <c r="FJ477" s="13"/>
    </row>
    <row r="478" spans="2:166" x14ac:dyDescent="0.25"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B478" s="13"/>
      <c r="DC478" s="13"/>
      <c r="DD478" s="13"/>
      <c r="DE478" s="13"/>
      <c r="DF478" s="13"/>
      <c r="DG478" s="13"/>
      <c r="DH478" s="13"/>
      <c r="DI478" s="13"/>
      <c r="DJ478" s="13"/>
      <c r="DK478" s="13"/>
      <c r="DL478" s="13"/>
      <c r="DM478" s="13"/>
      <c r="DN478" s="13"/>
      <c r="DO478" s="13"/>
      <c r="DP478" s="13"/>
      <c r="DQ478" s="13"/>
      <c r="DR478" s="13"/>
      <c r="DS478" s="13"/>
      <c r="DT478" s="13"/>
      <c r="DU478" s="13"/>
      <c r="DV478" s="13"/>
      <c r="DW478" s="13"/>
      <c r="DX478" s="13"/>
      <c r="DY478" s="13"/>
      <c r="DZ478" s="13"/>
      <c r="EA478" s="13"/>
      <c r="EB478" s="13"/>
      <c r="EC478" s="13"/>
      <c r="ED478" s="13"/>
      <c r="EE478" s="13"/>
      <c r="EF478" s="13"/>
      <c r="EG478" s="13"/>
      <c r="EH478" s="13"/>
      <c r="EI478" s="13"/>
      <c r="EJ478" s="13"/>
      <c r="EK478" s="13"/>
      <c r="EL478" s="13"/>
      <c r="EM478" s="13"/>
      <c r="EN478" s="13"/>
      <c r="EO478" s="13"/>
      <c r="EP478" s="13"/>
      <c r="EQ478" s="13"/>
      <c r="ER478" s="13"/>
      <c r="ES478" s="13"/>
      <c r="ET478" s="13"/>
      <c r="EU478" s="13"/>
      <c r="EV478" s="13"/>
      <c r="EW478" s="13"/>
      <c r="EX478" s="13"/>
      <c r="EY478" s="13"/>
      <c r="EZ478" s="13"/>
      <c r="FA478" s="13"/>
      <c r="FB478" s="13"/>
      <c r="FC478" s="13"/>
      <c r="FD478" s="13"/>
      <c r="FE478" s="13"/>
      <c r="FF478" s="13"/>
      <c r="FG478" s="13"/>
      <c r="FH478" s="13"/>
      <c r="FI478" s="13"/>
      <c r="FJ478" s="13"/>
    </row>
    <row r="479" spans="2:166" x14ac:dyDescent="0.25"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B479" s="13"/>
      <c r="DC479" s="13"/>
      <c r="DD479" s="13"/>
      <c r="DE479" s="13"/>
      <c r="DF479" s="13"/>
      <c r="DG479" s="13"/>
      <c r="DH479" s="13"/>
      <c r="DI479" s="13"/>
      <c r="DJ479" s="13"/>
      <c r="DK479" s="13"/>
      <c r="DL479" s="13"/>
      <c r="DM479" s="13"/>
      <c r="DN479" s="13"/>
      <c r="DO479" s="13"/>
      <c r="DP479" s="13"/>
      <c r="DQ479" s="13"/>
      <c r="DR479" s="13"/>
      <c r="DS479" s="13"/>
      <c r="DT479" s="13"/>
      <c r="DU479" s="13"/>
      <c r="DV479" s="13"/>
      <c r="DW479" s="13"/>
      <c r="DX479" s="13"/>
      <c r="DY479" s="13"/>
      <c r="DZ479" s="13"/>
      <c r="EA479" s="13"/>
      <c r="EB479" s="13"/>
      <c r="EC479" s="13"/>
      <c r="ED479" s="13"/>
      <c r="EE479" s="13"/>
      <c r="EF479" s="13"/>
      <c r="EG479" s="13"/>
      <c r="EH479" s="13"/>
      <c r="EI479" s="13"/>
      <c r="EJ479" s="13"/>
      <c r="EK479" s="13"/>
      <c r="EL479" s="13"/>
      <c r="EM479" s="13"/>
      <c r="EN479" s="13"/>
      <c r="EO479" s="13"/>
      <c r="EP479" s="13"/>
      <c r="EQ479" s="13"/>
      <c r="ER479" s="13"/>
      <c r="ES479" s="13"/>
      <c r="ET479" s="13"/>
      <c r="EU479" s="13"/>
      <c r="EV479" s="13"/>
      <c r="EW479" s="13"/>
      <c r="EX479" s="13"/>
      <c r="EY479" s="13"/>
      <c r="EZ479" s="13"/>
      <c r="FA479" s="13"/>
      <c r="FB479" s="13"/>
      <c r="FC479" s="13"/>
      <c r="FD479" s="13"/>
      <c r="FE479" s="13"/>
      <c r="FF479" s="13"/>
      <c r="FG479" s="13"/>
      <c r="FH479" s="13"/>
      <c r="FI479" s="13"/>
      <c r="FJ479" s="13"/>
    </row>
    <row r="480" spans="2:166" x14ac:dyDescent="0.25"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B480" s="13"/>
      <c r="DC480" s="13"/>
      <c r="DD480" s="13"/>
      <c r="DE480" s="13"/>
      <c r="DF480" s="13"/>
      <c r="DG480" s="13"/>
      <c r="DH480" s="13"/>
      <c r="DI480" s="13"/>
      <c r="DJ480" s="13"/>
      <c r="DK480" s="13"/>
      <c r="DL480" s="13"/>
      <c r="DM480" s="13"/>
      <c r="DN480" s="13"/>
      <c r="DO480" s="13"/>
      <c r="DP480" s="13"/>
      <c r="DQ480" s="13"/>
      <c r="DR480" s="13"/>
      <c r="DS480" s="13"/>
      <c r="DT480" s="13"/>
      <c r="DU480" s="13"/>
      <c r="DV480" s="13"/>
      <c r="DW480" s="13"/>
      <c r="DX480" s="13"/>
      <c r="DY480" s="13"/>
      <c r="DZ480" s="13"/>
      <c r="EA480" s="13"/>
      <c r="EB480" s="13"/>
      <c r="EC480" s="13"/>
      <c r="ED480" s="13"/>
      <c r="EE480" s="13"/>
      <c r="EF480" s="13"/>
      <c r="EG480" s="13"/>
      <c r="EH480" s="13"/>
      <c r="EI480" s="13"/>
      <c r="EJ480" s="13"/>
      <c r="EK480" s="13"/>
      <c r="EL480" s="13"/>
      <c r="EM480" s="13"/>
      <c r="EN480" s="13"/>
      <c r="EO480" s="13"/>
      <c r="EP480" s="13"/>
      <c r="EQ480" s="13"/>
      <c r="ER480" s="13"/>
      <c r="ES480" s="13"/>
      <c r="ET480" s="13"/>
      <c r="EU480" s="13"/>
      <c r="EV480" s="13"/>
      <c r="EW480" s="13"/>
      <c r="EX480" s="13"/>
      <c r="EY480" s="13"/>
      <c r="EZ480" s="13"/>
      <c r="FA480" s="13"/>
      <c r="FB480" s="13"/>
      <c r="FC480" s="13"/>
      <c r="FD480" s="13"/>
      <c r="FE480" s="13"/>
      <c r="FF480" s="13"/>
      <c r="FG480" s="13"/>
      <c r="FH480" s="13"/>
      <c r="FI480" s="13"/>
      <c r="FJ480" s="13"/>
    </row>
    <row r="481" spans="2:166" x14ac:dyDescent="0.25"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B481" s="13"/>
      <c r="DC481" s="13"/>
      <c r="DD481" s="13"/>
      <c r="DE481" s="13"/>
      <c r="DF481" s="13"/>
      <c r="DG481" s="13"/>
      <c r="DH481" s="13"/>
      <c r="DI481" s="13"/>
      <c r="DJ481" s="13"/>
      <c r="DK481" s="13"/>
      <c r="DL481" s="13"/>
      <c r="DM481" s="13"/>
      <c r="DN481" s="13"/>
      <c r="DO481" s="13"/>
      <c r="DP481" s="13"/>
      <c r="DQ481" s="13"/>
      <c r="DR481" s="13"/>
      <c r="DS481" s="13"/>
      <c r="DT481" s="13"/>
      <c r="DU481" s="13"/>
      <c r="DV481" s="13"/>
      <c r="DW481" s="13"/>
      <c r="DX481" s="13"/>
      <c r="DY481" s="13"/>
      <c r="DZ481" s="13"/>
      <c r="EA481" s="13"/>
      <c r="EB481" s="13"/>
      <c r="EC481" s="13"/>
      <c r="ED481" s="13"/>
      <c r="EE481" s="13"/>
      <c r="EF481" s="13"/>
      <c r="EG481" s="13"/>
      <c r="EH481" s="13"/>
      <c r="EI481" s="13"/>
      <c r="EJ481" s="13"/>
      <c r="EK481" s="13"/>
      <c r="EL481" s="13"/>
      <c r="EM481" s="13"/>
      <c r="EN481" s="13"/>
      <c r="EO481" s="13"/>
      <c r="EP481" s="13"/>
      <c r="EQ481" s="13"/>
      <c r="ER481" s="13"/>
      <c r="ES481" s="13"/>
      <c r="ET481" s="13"/>
      <c r="EU481" s="13"/>
      <c r="EV481" s="13"/>
      <c r="EW481" s="13"/>
      <c r="EX481" s="13"/>
      <c r="EY481" s="13"/>
      <c r="EZ481" s="13"/>
      <c r="FA481" s="13"/>
      <c r="FB481" s="13"/>
      <c r="FC481" s="13"/>
      <c r="FD481" s="13"/>
      <c r="FE481" s="13"/>
      <c r="FF481" s="13"/>
      <c r="FG481" s="13"/>
      <c r="FH481" s="13"/>
      <c r="FI481" s="13"/>
      <c r="FJ481" s="13"/>
    </row>
    <row r="482" spans="2:166" x14ac:dyDescent="0.25"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B482" s="13"/>
      <c r="DC482" s="13"/>
      <c r="DD482" s="13"/>
      <c r="DE482" s="13"/>
      <c r="DF482" s="13"/>
      <c r="DG482" s="13"/>
      <c r="DH482" s="13"/>
      <c r="DI482" s="13"/>
      <c r="DJ482" s="13"/>
      <c r="DK482" s="13"/>
      <c r="DL482" s="13"/>
      <c r="DM482" s="13"/>
      <c r="DN482" s="13"/>
      <c r="DO482" s="13"/>
      <c r="DP482" s="13"/>
      <c r="DQ482" s="13"/>
      <c r="DR482" s="13"/>
      <c r="DS482" s="13"/>
      <c r="DT482" s="13"/>
      <c r="DU482" s="13"/>
      <c r="DV482" s="13"/>
      <c r="DW482" s="13"/>
      <c r="DX482" s="13"/>
      <c r="DY482" s="13"/>
      <c r="DZ482" s="13"/>
      <c r="EA482" s="13"/>
      <c r="EB482" s="13"/>
      <c r="EC482" s="13"/>
      <c r="ED482" s="13"/>
      <c r="EE482" s="13"/>
      <c r="EF482" s="13"/>
      <c r="EG482" s="13"/>
      <c r="EH482" s="13"/>
      <c r="EI482" s="13"/>
      <c r="EJ482" s="13"/>
      <c r="EK482" s="13"/>
      <c r="EL482" s="13"/>
      <c r="EM482" s="13"/>
      <c r="EN482" s="13"/>
      <c r="EO482" s="13"/>
      <c r="EP482" s="13"/>
      <c r="EQ482" s="13"/>
      <c r="ER482" s="13"/>
      <c r="ES482" s="13"/>
      <c r="ET482" s="13"/>
      <c r="EU482" s="13"/>
      <c r="EV482" s="13"/>
      <c r="EW482" s="13"/>
      <c r="EX482" s="13"/>
      <c r="EY482" s="13"/>
      <c r="EZ482" s="13"/>
      <c r="FA482" s="13"/>
      <c r="FB482" s="13"/>
      <c r="FC482" s="13"/>
      <c r="FD482" s="13"/>
      <c r="FE482" s="13"/>
      <c r="FF482" s="13"/>
      <c r="FG482" s="13"/>
      <c r="FH482" s="13"/>
      <c r="FI482" s="13"/>
      <c r="FJ482" s="13"/>
    </row>
    <row r="483" spans="2:166" x14ac:dyDescent="0.25"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B483" s="13"/>
      <c r="DC483" s="13"/>
      <c r="DD483" s="13"/>
      <c r="DE483" s="13"/>
      <c r="DF483" s="13"/>
      <c r="DG483" s="13"/>
      <c r="DH483" s="13"/>
      <c r="DI483" s="13"/>
      <c r="DJ483" s="13"/>
      <c r="DK483" s="13"/>
      <c r="DL483" s="13"/>
      <c r="DM483" s="13"/>
      <c r="DN483" s="13"/>
      <c r="DO483" s="13"/>
      <c r="DP483" s="13"/>
      <c r="DQ483" s="13"/>
      <c r="DR483" s="13"/>
      <c r="DS483" s="13"/>
      <c r="DT483" s="13"/>
      <c r="DU483" s="13"/>
      <c r="DV483" s="13"/>
      <c r="DW483" s="13"/>
      <c r="DX483" s="13"/>
      <c r="DY483" s="13"/>
      <c r="DZ483" s="13"/>
      <c r="EA483" s="13"/>
      <c r="EB483" s="13"/>
      <c r="EC483" s="13"/>
      <c r="ED483" s="13"/>
      <c r="EE483" s="13"/>
      <c r="EF483" s="13"/>
      <c r="EG483" s="13"/>
      <c r="EH483" s="13"/>
      <c r="EI483" s="13"/>
      <c r="EJ483" s="13"/>
      <c r="EK483" s="13"/>
      <c r="EL483" s="13"/>
      <c r="EM483" s="13"/>
      <c r="EN483" s="13"/>
      <c r="EO483" s="13"/>
      <c r="EP483" s="13"/>
      <c r="EQ483" s="13"/>
      <c r="ER483" s="13"/>
      <c r="ES483" s="13"/>
      <c r="ET483" s="13"/>
      <c r="EU483" s="13"/>
      <c r="EV483" s="13"/>
      <c r="EW483" s="13"/>
      <c r="EX483" s="13"/>
      <c r="EY483" s="13"/>
      <c r="EZ483" s="13"/>
      <c r="FA483" s="13"/>
      <c r="FB483" s="13"/>
      <c r="FC483" s="13"/>
      <c r="FD483" s="13"/>
      <c r="FE483" s="13"/>
      <c r="FF483" s="13"/>
      <c r="FG483" s="13"/>
      <c r="FH483" s="13"/>
      <c r="FI483" s="13"/>
      <c r="FJ483" s="13"/>
    </row>
    <row r="484" spans="2:166" x14ac:dyDescent="0.25"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B484" s="13"/>
      <c r="DC484" s="13"/>
      <c r="DD484" s="13"/>
      <c r="DE484" s="13"/>
      <c r="DF484" s="13"/>
      <c r="DG484" s="13"/>
      <c r="DH484" s="13"/>
      <c r="DI484" s="13"/>
      <c r="DJ484" s="13"/>
      <c r="DK484" s="13"/>
      <c r="DL484" s="13"/>
      <c r="DM484" s="13"/>
      <c r="DN484" s="13"/>
      <c r="DO484" s="13"/>
      <c r="DP484" s="13"/>
      <c r="DQ484" s="13"/>
      <c r="DR484" s="13"/>
      <c r="DS484" s="13"/>
      <c r="DT484" s="13"/>
      <c r="DU484" s="13"/>
      <c r="DV484" s="13"/>
      <c r="DW484" s="13"/>
      <c r="DX484" s="13"/>
      <c r="DY484" s="13"/>
      <c r="DZ484" s="13"/>
      <c r="EA484" s="13"/>
      <c r="EB484" s="13"/>
      <c r="EC484" s="13"/>
      <c r="ED484" s="13"/>
      <c r="EE484" s="13"/>
      <c r="EF484" s="13"/>
      <c r="EG484" s="13"/>
      <c r="EH484" s="13"/>
      <c r="EI484" s="13"/>
      <c r="EJ484" s="13"/>
      <c r="EK484" s="13"/>
      <c r="EL484" s="13"/>
      <c r="EM484" s="13"/>
      <c r="EN484" s="13"/>
      <c r="EO484" s="13"/>
      <c r="EP484" s="13"/>
      <c r="EQ484" s="13"/>
      <c r="ER484" s="13"/>
      <c r="ES484" s="13"/>
      <c r="ET484" s="13"/>
      <c r="EU484" s="13"/>
      <c r="EV484" s="13"/>
      <c r="EW484" s="13"/>
      <c r="EX484" s="13"/>
      <c r="EY484" s="13"/>
      <c r="EZ484" s="13"/>
      <c r="FA484" s="13"/>
      <c r="FB484" s="13"/>
      <c r="FC484" s="13"/>
      <c r="FD484" s="13"/>
      <c r="FE484" s="13"/>
      <c r="FF484" s="13"/>
      <c r="FG484" s="13"/>
      <c r="FH484" s="13"/>
      <c r="FI484" s="13"/>
      <c r="FJ484" s="13"/>
    </row>
    <row r="485" spans="2:166" x14ac:dyDescent="0.25"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B485" s="13"/>
      <c r="DC485" s="13"/>
      <c r="DD485" s="13"/>
      <c r="DE485" s="13"/>
      <c r="DF485" s="13"/>
      <c r="DG485" s="13"/>
      <c r="DH485" s="13"/>
      <c r="DI485" s="13"/>
      <c r="DJ485" s="13"/>
      <c r="DK485" s="13"/>
      <c r="DL485" s="13"/>
      <c r="DM485" s="13"/>
      <c r="DN485" s="13"/>
      <c r="DO485" s="13"/>
      <c r="DP485" s="13"/>
      <c r="DQ485" s="13"/>
      <c r="DR485" s="13"/>
      <c r="DS485" s="13"/>
      <c r="DT485" s="13"/>
      <c r="DU485" s="13"/>
      <c r="DV485" s="13"/>
      <c r="DW485" s="13"/>
      <c r="DX485" s="13"/>
      <c r="DY485" s="13"/>
      <c r="DZ485" s="13"/>
      <c r="EA485" s="13"/>
      <c r="EB485" s="13"/>
      <c r="EC485" s="13"/>
      <c r="ED485" s="13"/>
      <c r="EE485" s="13"/>
      <c r="EF485" s="13"/>
      <c r="EG485" s="13"/>
      <c r="EH485" s="13"/>
      <c r="EI485" s="13"/>
      <c r="EJ485" s="13"/>
      <c r="EK485" s="13"/>
      <c r="EL485" s="13"/>
      <c r="EM485" s="13"/>
      <c r="EN485" s="13"/>
      <c r="EO485" s="13"/>
      <c r="EP485" s="13"/>
      <c r="EQ485" s="13"/>
      <c r="ER485" s="13"/>
      <c r="ES485" s="13"/>
      <c r="ET485" s="13"/>
      <c r="EU485" s="13"/>
      <c r="EV485" s="13"/>
      <c r="EW485" s="13"/>
      <c r="EX485" s="13"/>
      <c r="EY485" s="13"/>
      <c r="EZ485" s="13"/>
      <c r="FA485" s="13"/>
      <c r="FB485" s="13"/>
      <c r="FC485" s="13"/>
      <c r="FD485" s="13"/>
      <c r="FE485" s="13"/>
      <c r="FF485" s="13"/>
      <c r="FG485" s="13"/>
      <c r="FH485" s="13"/>
      <c r="FI485" s="13"/>
      <c r="FJ485" s="13"/>
    </row>
    <row r="486" spans="2:166" x14ac:dyDescent="0.25"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B486" s="13"/>
      <c r="DC486" s="13"/>
      <c r="DD486" s="13"/>
      <c r="DE486" s="13"/>
      <c r="DF486" s="13"/>
      <c r="DG486" s="13"/>
      <c r="DH486" s="13"/>
      <c r="DI486" s="13"/>
      <c r="DJ486" s="13"/>
      <c r="DK486" s="13"/>
      <c r="DL486" s="13"/>
      <c r="DM486" s="13"/>
      <c r="DN486" s="13"/>
      <c r="DO486" s="13"/>
      <c r="DP486" s="13"/>
      <c r="DQ486" s="13"/>
      <c r="DR486" s="13"/>
      <c r="DS486" s="13"/>
      <c r="DT486" s="13"/>
      <c r="DU486" s="13"/>
      <c r="DV486" s="13"/>
      <c r="DW486" s="13"/>
      <c r="DX486" s="13"/>
      <c r="DY486" s="13"/>
      <c r="DZ486" s="13"/>
      <c r="EA486" s="13"/>
      <c r="EB486" s="13"/>
      <c r="EC486" s="13"/>
      <c r="ED486" s="13"/>
      <c r="EE486" s="13"/>
      <c r="EF486" s="13"/>
      <c r="EG486" s="13"/>
      <c r="EH486" s="13"/>
      <c r="EI486" s="13"/>
      <c r="EJ486" s="13"/>
      <c r="EK486" s="13"/>
      <c r="EL486" s="13"/>
      <c r="EM486" s="13"/>
      <c r="EN486" s="13"/>
      <c r="EO486" s="13"/>
      <c r="EP486" s="13"/>
      <c r="EQ486" s="13"/>
      <c r="ER486" s="13"/>
      <c r="ES486" s="13"/>
      <c r="ET486" s="13"/>
      <c r="EU486" s="13"/>
      <c r="EV486" s="13"/>
      <c r="EW486" s="13"/>
      <c r="EX486" s="13"/>
      <c r="EY486" s="13"/>
      <c r="EZ486" s="13"/>
      <c r="FA486" s="13"/>
      <c r="FB486" s="13"/>
      <c r="FC486" s="13"/>
      <c r="FD486" s="13"/>
      <c r="FE486" s="13"/>
      <c r="FF486" s="13"/>
      <c r="FG486" s="13"/>
      <c r="FH486" s="13"/>
      <c r="FI486" s="13"/>
      <c r="FJ486" s="13"/>
    </row>
    <row r="487" spans="2:166" x14ac:dyDescent="0.25"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B487" s="13"/>
      <c r="DC487" s="13"/>
      <c r="DD487" s="13"/>
      <c r="DE487" s="13"/>
      <c r="DF487" s="13"/>
      <c r="DG487" s="13"/>
      <c r="DH487" s="13"/>
      <c r="DI487" s="13"/>
      <c r="DJ487" s="13"/>
      <c r="DK487" s="13"/>
      <c r="DL487" s="13"/>
      <c r="DM487" s="13"/>
      <c r="DN487" s="13"/>
      <c r="DO487" s="13"/>
      <c r="DP487" s="13"/>
      <c r="DQ487" s="13"/>
      <c r="DR487" s="13"/>
      <c r="DS487" s="13"/>
      <c r="DT487" s="13"/>
      <c r="DU487" s="13"/>
      <c r="DV487" s="13"/>
      <c r="DW487" s="13"/>
      <c r="DX487" s="13"/>
      <c r="DY487" s="13"/>
      <c r="DZ487" s="13"/>
      <c r="EA487" s="13"/>
      <c r="EB487" s="13"/>
      <c r="EC487" s="13"/>
      <c r="ED487" s="13"/>
      <c r="EE487" s="13"/>
      <c r="EF487" s="13"/>
      <c r="EG487" s="13"/>
      <c r="EH487" s="13"/>
      <c r="EI487" s="13"/>
      <c r="EJ487" s="13"/>
      <c r="EK487" s="13"/>
      <c r="EL487" s="13"/>
      <c r="EM487" s="13"/>
      <c r="EN487" s="13"/>
      <c r="EO487" s="13"/>
      <c r="EP487" s="13"/>
      <c r="EQ487" s="13"/>
      <c r="ER487" s="13"/>
      <c r="ES487" s="13"/>
      <c r="ET487" s="13"/>
      <c r="EU487" s="13"/>
      <c r="EV487" s="13"/>
      <c r="EW487" s="13"/>
      <c r="EX487" s="13"/>
      <c r="EY487" s="13"/>
      <c r="EZ487" s="13"/>
      <c r="FA487" s="13"/>
      <c r="FB487" s="13"/>
      <c r="FC487" s="13"/>
      <c r="FD487" s="13"/>
      <c r="FE487" s="13"/>
      <c r="FF487" s="13"/>
      <c r="FG487" s="13"/>
      <c r="FH487" s="13"/>
      <c r="FI487" s="13"/>
      <c r="FJ487" s="13"/>
    </row>
    <row r="488" spans="2:166" x14ac:dyDescent="0.25"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B488" s="13"/>
      <c r="DC488" s="13"/>
      <c r="DD488" s="13"/>
      <c r="DE488" s="13"/>
      <c r="DF488" s="13"/>
      <c r="DG488" s="13"/>
      <c r="DH488" s="13"/>
      <c r="DI488" s="13"/>
      <c r="DJ488" s="13"/>
      <c r="DK488" s="13"/>
      <c r="DL488" s="13"/>
      <c r="DM488" s="13"/>
      <c r="DN488" s="13"/>
      <c r="DO488" s="13"/>
      <c r="DP488" s="13"/>
      <c r="DQ488" s="13"/>
      <c r="DR488" s="13"/>
      <c r="DS488" s="13"/>
      <c r="DT488" s="13"/>
      <c r="DU488" s="13"/>
      <c r="DV488" s="13"/>
      <c r="DW488" s="13"/>
      <c r="DX488" s="13"/>
      <c r="DY488" s="13"/>
      <c r="DZ488" s="13"/>
      <c r="EA488" s="13"/>
      <c r="EB488" s="13"/>
      <c r="EC488" s="13"/>
      <c r="ED488" s="13"/>
      <c r="EE488" s="13"/>
      <c r="EF488" s="13"/>
      <c r="EG488" s="13"/>
      <c r="EH488" s="13"/>
      <c r="EI488" s="13"/>
      <c r="EJ488" s="13"/>
      <c r="EK488" s="13"/>
      <c r="EL488" s="13"/>
      <c r="EM488" s="13"/>
      <c r="EN488" s="13"/>
      <c r="EO488" s="13"/>
      <c r="EP488" s="13"/>
      <c r="EQ488" s="13"/>
      <c r="ER488" s="13"/>
      <c r="ES488" s="13"/>
      <c r="ET488" s="13"/>
      <c r="EU488" s="13"/>
      <c r="EV488" s="13"/>
      <c r="EW488" s="13"/>
      <c r="EX488" s="13"/>
      <c r="EY488" s="13"/>
      <c r="EZ488" s="13"/>
      <c r="FA488" s="13"/>
      <c r="FB488" s="13"/>
      <c r="FC488" s="13"/>
      <c r="FD488" s="13"/>
      <c r="FE488" s="13"/>
      <c r="FF488" s="13"/>
      <c r="FG488" s="13"/>
      <c r="FH488" s="13"/>
      <c r="FI488" s="13"/>
      <c r="FJ488" s="13"/>
    </row>
    <row r="489" spans="2:166" x14ac:dyDescent="0.25"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B489" s="13"/>
      <c r="DC489" s="13"/>
      <c r="DD489" s="13"/>
      <c r="DE489" s="13"/>
      <c r="DF489" s="13"/>
      <c r="DG489" s="13"/>
      <c r="DH489" s="13"/>
      <c r="DI489" s="13"/>
      <c r="DJ489" s="13"/>
      <c r="DK489" s="13"/>
      <c r="DL489" s="13"/>
      <c r="DM489" s="13"/>
      <c r="DN489" s="13"/>
      <c r="DO489" s="13"/>
      <c r="DP489" s="13"/>
      <c r="DQ489" s="13"/>
      <c r="DR489" s="13"/>
      <c r="DS489" s="13"/>
      <c r="DT489" s="13"/>
      <c r="DU489" s="13"/>
      <c r="DV489" s="13"/>
      <c r="DW489" s="13"/>
      <c r="DX489" s="13"/>
      <c r="DY489" s="13"/>
      <c r="DZ489" s="13"/>
      <c r="EA489" s="13"/>
      <c r="EB489" s="13"/>
      <c r="EC489" s="13"/>
      <c r="ED489" s="13"/>
      <c r="EE489" s="13"/>
      <c r="EF489" s="13"/>
      <c r="EG489" s="13"/>
      <c r="EH489" s="13"/>
      <c r="EI489" s="13"/>
      <c r="EJ489" s="13"/>
      <c r="EK489" s="13"/>
      <c r="EL489" s="13"/>
      <c r="EM489" s="13"/>
      <c r="EN489" s="13"/>
      <c r="EO489" s="13"/>
      <c r="EP489" s="13"/>
      <c r="EQ489" s="13"/>
      <c r="ER489" s="13"/>
      <c r="ES489" s="13"/>
      <c r="ET489" s="13"/>
      <c r="EU489" s="13"/>
      <c r="EV489" s="13"/>
      <c r="EW489" s="13"/>
      <c r="EX489" s="13"/>
      <c r="EY489" s="13"/>
      <c r="EZ489" s="13"/>
      <c r="FA489" s="13"/>
      <c r="FB489" s="13"/>
      <c r="FC489" s="13"/>
      <c r="FD489" s="13"/>
      <c r="FE489" s="13"/>
      <c r="FF489" s="13"/>
      <c r="FG489" s="13"/>
      <c r="FH489" s="13"/>
      <c r="FI489" s="13"/>
      <c r="FJ489" s="13"/>
    </row>
    <row r="490" spans="2:166" x14ac:dyDescent="0.25"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B490" s="13"/>
      <c r="DC490" s="13"/>
      <c r="DD490" s="13"/>
      <c r="DE490" s="13"/>
      <c r="DF490" s="13"/>
      <c r="DG490" s="13"/>
      <c r="DH490" s="13"/>
      <c r="DI490" s="13"/>
      <c r="DJ490" s="13"/>
      <c r="DK490" s="13"/>
      <c r="DL490" s="13"/>
      <c r="DM490" s="13"/>
      <c r="DN490" s="13"/>
      <c r="DO490" s="13"/>
      <c r="DP490" s="13"/>
      <c r="DQ490" s="13"/>
      <c r="DR490" s="13"/>
      <c r="DS490" s="13"/>
      <c r="DT490" s="13"/>
      <c r="DU490" s="13"/>
      <c r="DV490" s="13"/>
      <c r="DW490" s="13"/>
      <c r="DX490" s="13"/>
      <c r="DY490" s="13"/>
      <c r="DZ490" s="13"/>
      <c r="EA490" s="13"/>
      <c r="EB490" s="13"/>
      <c r="EC490" s="13"/>
      <c r="ED490" s="13"/>
      <c r="EE490" s="13"/>
      <c r="EF490" s="13"/>
      <c r="EG490" s="13"/>
      <c r="EH490" s="13"/>
      <c r="EI490" s="13"/>
      <c r="EJ490" s="13"/>
      <c r="EK490" s="13"/>
      <c r="EL490" s="13"/>
      <c r="EM490" s="13"/>
      <c r="EN490" s="13"/>
      <c r="EO490" s="13"/>
      <c r="EP490" s="13"/>
      <c r="EQ490" s="13"/>
      <c r="ER490" s="13"/>
      <c r="ES490" s="13"/>
      <c r="ET490" s="13"/>
      <c r="EU490" s="13"/>
      <c r="EV490" s="13"/>
      <c r="EW490" s="13"/>
      <c r="EX490" s="13"/>
      <c r="EY490" s="13"/>
      <c r="EZ490" s="13"/>
      <c r="FA490" s="13"/>
      <c r="FB490" s="13"/>
      <c r="FC490" s="13"/>
      <c r="FD490" s="13"/>
      <c r="FE490" s="13"/>
      <c r="FF490" s="13"/>
      <c r="FG490" s="13"/>
      <c r="FH490" s="13"/>
      <c r="FI490" s="13"/>
      <c r="FJ490" s="13"/>
    </row>
    <row r="491" spans="2:166" x14ac:dyDescent="0.25"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B491" s="13"/>
      <c r="DC491" s="13"/>
      <c r="DD491" s="13"/>
      <c r="DE491" s="13"/>
      <c r="DF491" s="13"/>
      <c r="DG491" s="13"/>
      <c r="DH491" s="13"/>
      <c r="DI491" s="13"/>
      <c r="DJ491" s="13"/>
      <c r="DK491" s="13"/>
      <c r="DL491" s="13"/>
      <c r="DM491" s="13"/>
      <c r="DN491" s="13"/>
      <c r="DO491" s="13"/>
      <c r="DP491" s="13"/>
      <c r="DQ491" s="13"/>
      <c r="DR491" s="13"/>
      <c r="DS491" s="13"/>
      <c r="DT491" s="13"/>
      <c r="DU491" s="13"/>
      <c r="DV491" s="13"/>
      <c r="DW491" s="13"/>
      <c r="DX491" s="13"/>
      <c r="DY491" s="13"/>
      <c r="DZ491" s="13"/>
      <c r="EA491" s="13"/>
      <c r="EB491" s="13"/>
      <c r="EC491" s="13"/>
      <c r="ED491" s="13"/>
      <c r="EE491" s="13"/>
      <c r="EF491" s="13"/>
      <c r="EG491" s="13"/>
      <c r="EH491" s="13"/>
      <c r="EI491" s="13"/>
      <c r="EJ491" s="13"/>
      <c r="EK491" s="13"/>
      <c r="EL491" s="13"/>
      <c r="EM491" s="13"/>
      <c r="EN491" s="13"/>
      <c r="EO491" s="13"/>
      <c r="EP491" s="13"/>
      <c r="EQ491" s="13"/>
      <c r="ER491" s="13"/>
      <c r="ES491" s="13"/>
      <c r="ET491" s="13"/>
      <c r="EU491" s="13"/>
      <c r="EV491" s="13"/>
      <c r="EW491" s="13"/>
      <c r="EX491" s="13"/>
      <c r="EY491" s="13"/>
      <c r="EZ491" s="13"/>
      <c r="FA491" s="13"/>
      <c r="FB491" s="13"/>
      <c r="FC491" s="13"/>
      <c r="FD491" s="13"/>
      <c r="FE491" s="13"/>
      <c r="FF491" s="13"/>
      <c r="FG491" s="13"/>
      <c r="FH491" s="13"/>
      <c r="FI491" s="13"/>
      <c r="FJ491" s="13"/>
    </row>
    <row r="492" spans="2:166" x14ac:dyDescent="0.25"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B492" s="13"/>
      <c r="DC492" s="13"/>
      <c r="DD492" s="13"/>
      <c r="DE492" s="13"/>
      <c r="DF492" s="13"/>
      <c r="DG492" s="13"/>
      <c r="DH492" s="13"/>
      <c r="DI492" s="13"/>
      <c r="DJ492" s="13"/>
      <c r="DK492" s="13"/>
      <c r="DL492" s="13"/>
      <c r="DM492" s="13"/>
      <c r="DN492" s="13"/>
      <c r="DO492" s="13"/>
      <c r="DP492" s="13"/>
      <c r="DQ492" s="13"/>
      <c r="DR492" s="13"/>
      <c r="DS492" s="13"/>
      <c r="DT492" s="13"/>
      <c r="DU492" s="13"/>
      <c r="DV492" s="13"/>
      <c r="DW492" s="13"/>
      <c r="DX492" s="13"/>
      <c r="DY492" s="13"/>
      <c r="DZ492" s="13"/>
      <c r="EA492" s="13"/>
      <c r="EB492" s="13"/>
      <c r="EC492" s="13"/>
      <c r="ED492" s="13"/>
      <c r="EE492" s="13"/>
      <c r="EF492" s="13"/>
      <c r="EG492" s="13"/>
      <c r="EH492" s="13"/>
      <c r="EI492" s="13"/>
      <c r="EJ492" s="13"/>
      <c r="EK492" s="13"/>
      <c r="EL492" s="13"/>
      <c r="EM492" s="13"/>
      <c r="EN492" s="13"/>
      <c r="EO492" s="13"/>
      <c r="EP492" s="13"/>
      <c r="EQ492" s="13"/>
      <c r="ER492" s="13"/>
      <c r="ES492" s="13"/>
      <c r="ET492" s="13"/>
      <c r="EU492" s="13"/>
      <c r="EV492" s="13"/>
      <c r="EW492" s="13"/>
      <c r="EX492" s="13"/>
      <c r="EY492" s="13"/>
      <c r="EZ492" s="13"/>
      <c r="FA492" s="13"/>
      <c r="FB492" s="13"/>
      <c r="FC492" s="13"/>
      <c r="FD492" s="13"/>
      <c r="FE492" s="13"/>
      <c r="FF492" s="13"/>
      <c r="FG492" s="13"/>
      <c r="FH492" s="13"/>
      <c r="FI492" s="13"/>
      <c r="FJ492" s="13"/>
    </row>
    <row r="493" spans="2:166" x14ac:dyDescent="0.25"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B493" s="13"/>
      <c r="DC493" s="13"/>
      <c r="DD493" s="13"/>
      <c r="DE493" s="13"/>
      <c r="DF493" s="13"/>
      <c r="DG493" s="13"/>
      <c r="DH493" s="13"/>
      <c r="DI493" s="13"/>
      <c r="DJ493" s="13"/>
      <c r="DK493" s="13"/>
      <c r="DL493" s="13"/>
      <c r="DM493" s="13"/>
      <c r="DN493" s="13"/>
      <c r="DO493" s="13"/>
      <c r="DP493" s="13"/>
      <c r="DQ493" s="13"/>
      <c r="DR493" s="13"/>
      <c r="DS493" s="13"/>
      <c r="DT493" s="13"/>
      <c r="DU493" s="13"/>
      <c r="DV493" s="13"/>
      <c r="DW493" s="13"/>
      <c r="DX493" s="13"/>
      <c r="DY493" s="13"/>
      <c r="DZ493" s="13"/>
      <c r="EA493" s="13"/>
      <c r="EB493" s="13"/>
      <c r="EC493" s="13"/>
      <c r="ED493" s="13"/>
      <c r="EE493" s="13"/>
      <c r="EF493" s="13"/>
      <c r="EG493" s="13"/>
      <c r="EH493" s="13"/>
      <c r="EI493" s="13"/>
      <c r="EJ493" s="13"/>
      <c r="EK493" s="13"/>
      <c r="EL493" s="13"/>
      <c r="EM493" s="13"/>
      <c r="EN493" s="13"/>
      <c r="EO493" s="13"/>
      <c r="EP493" s="13"/>
      <c r="EQ493" s="13"/>
      <c r="ER493" s="13"/>
      <c r="ES493" s="13"/>
      <c r="ET493" s="13"/>
      <c r="EU493" s="13"/>
      <c r="EV493" s="13"/>
      <c r="EW493" s="13"/>
      <c r="EX493" s="13"/>
      <c r="EY493" s="13"/>
      <c r="EZ493" s="13"/>
      <c r="FA493" s="13"/>
      <c r="FB493" s="13"/>
      <c r="FC493" s="13"/>
      <c r="FD493" s="13"/>
      <c r="FE493" s="13"/>
      <c r="FF493" s="13"/>
      <c r="FG493" s="13"/>
      <c r="FH493" s="13"/>
      <c r="FI493" s="13"/>
      <c r="FJ493" s="13"/>
    </row>
    <row r="494" spans="2:166" x14ac:dyDescent="0.25"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B494" s="13"/>
      <c r="DC494" s="13"/>
      <c r="DD494" s="13"/>
      <c r="DE494" s="13"/>
      <c r="DF494" s="13"/>
      <c r="DG494" s="13"/>
      <c r="DH494" s="13"/>
      <c r="DI494" s="13"/>
      <c r="DJ494" s="13"/>
      <c r="DK494" s="13"/>
      <c r="DL494" s="13"/>
      <c r="DM494" s="13"/>
      <c r="DN494" s="13"/>
      <c r="DO494" s="13"/>
      <c r="DP494" s="13"/>
      <c r="DQ494" s="13"/>
      <c r="DR494" s="13"/>
      <c r="DS494" s="13"/>
      <c r="DT494" s="13"/>
      <c r="DU494" s="13"/>
      <c r="DV494" s="13"/>
      <c r="DW494" s="13"/>
      <c r="DX494" s="13"/>
      <c r="DY494" s="13"/>
      <c r="DZ494" s="13"/>
      <c r="EA494" s="13"/>
      <c r="EB494" s="13"/>
      <c r="EC494" s="13"/>
      <c r="ED494" s="13"/>
      <c r="EE494" s="13"/>
      <c r="EF494" s="13"/>
      <c r="EG494" s="13"/>
      <c r="EH494" s="13"/>
      <c r="EI494" s="13"/>
      <c r="EJ494" s="13"/>
      <c r="EK494" s="13"/>
      <c r="EL494" s="13"/>
      <c r="EM494" s="13"/>
      <c r="EN494" s="13"/>
      <c r="EO494" s="13"/>
      <c r="EP494" s="13"/>
      <c r="EQ494" s="13"/>
      <c r="ER494" s="13"/>
      <c r="ES494" s="13"/>
      <c r="ET494" s="13"/>
      <c r="EU494" s="13"/>
      <c r="EV494" s="13"/>
      <c r="EW494" s="13"/>
      <c r="EX494" s="13"/>
      <c r="EY494" s="13"/>
      <c r="EZ494" s="13"/>
      <c r="FA494" s="13"/>
      <c r="FB494" s="13"/>
      <c r="FC494" s="13"/>
      <c r="FD494" s="13"/>
      <c r="FE494" s="13"/>
      <c r="FF494" s="13"/>
      <c r="FG494" s="13"/>
      <c r="FH494" s="13"/>
      <c r="FI494" s="13"/>
      <c r="FJ494" s="13"/>
    </row>
    <row r="495" spans="2:166" x14ac:dyDescent="0.25"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B495" s="13"/>
      <c r="DC495" s="13"/>
      <c r="DD495" s="13"/>
      <c r="DE495" s="13"/>
      <c r="DF495" s="13"/>
      <c r="DG495" s="13"/>
      <c r="DH495" s="13"/>
      <c r="DI495" s="13"/>
      <c r="DJ495" s="13"/>
      <c r="DK495" s="13"/>
      <c r="DL495" s="13"/>
      <c r="DM495" s="13"/>
      <c r="DN495" s="13"/>
      <c r="DO495" s="13"/>
      <c r="DP495" s="13"/>
      <c r="DQ495" s="13"/>
      <c r="DR495" s="13"/>
      <c r="DS495" s="13"/>
      <c r="DT495" s="13"/>
      <c r="DU495" s="13"/>
      <c r="DV495" s="13"/>
      <c r="DW495" s="13"/>
      <c r="DX495" s="13"/>
      <c r="DY495" s="13"/>
      <c r="DZ495" s="13"/>
      <c r="EA495" s="13"/>
      <c r="EB495" s="13"/>
      <c r="EC495" s="13"/>
      <c r="ED495" s="13"/>
      <c r="EE495" s="13"/>
      <c r="EF495" s="13"/>
      <c r="EG495" s="13"/>
      <c r="EH495" s="13"/>
      <c r="EI495" s="13"/>
      <c r="EJ495" s="13"/>
      <c r="EK495" s="13"/>
      <c r="EL495" s="13"/>
      <c r="EM495" s="13"/>
      <c r="EN495" s="13"/>
      <c r="EO495" s="13"/>
      <c r="EP495" s="13"/>
      <c r="EQ495" s="13"/>
      <c r="ER495" s="13"/>
      <c r="ES495" s="13"/>
      <c r="ET495" s="13"/>
      <c r="EU495" s="13"/>
      <c r="EV495" s="13"/>
      <c r="EW495" s="13"/>
      <c r="EX495" s="13"/>
      <c r="EY495" s="13"/>
      <c r="EZ495" s="13"/>
      <c r="FA495" s="13"/>
      <c r="FB495" s="13"/>
      <c r="FC495" s="13"/>
      <c r="FD495" s="13"/>
      <c r="FE495" s="13"/>
      <c r="FF495" s="13"/>
      <c r="FG495" s="13"/>
      <c r="FH495" s="13"/>
      <c r="FI495" s="13"/>
      <c r="FJ495" s="13"/>
    </row>
    <row r="496" spans="2:166" x14ac:dyDescent="0.25"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B496" s="13"/>
      <c r="DC496" s="13"/>
      <c r="DD496" s="13"/>
      <c r="DE496" s="13"/>
      <c r="DF496" s="13"/>
      <c r="DG496" s="13"/>
      <c r="DH496" s="13"/>
      <c r="DI496" s="13"/>
      <c r="DJ496" s="13"/>
      <c r="DK496" s="13"/>
      <c r="DL496" s="13"/>
      <c r="DM496" s="13"/>
      <c r="DN496" s="13"/>
      <c r="DO496" s="13"/>
      <c r="DP496" s="13"/>
      <c r="DQ496" s="13"/>
      <c r="DR496" s="13"/>
      <c r="DS496" s="13"/>
      <c r="DT496" s="13"/>
      <c r="DU496" s="13"/>
      <c r="DV496" s="13"/>
      <c r="DW496" s="13"/>
      <c r="DX496" s="13"/>
      <c r="DY496" s="13"/>
      <c r="DZ496" s="13"/>
      <c r="EA496" s="13"/>
      <c r="EB496" s="13"/>
      <c r="EC496" s="13"/>
      <c r="ED496" s="13"/>
      <c r="EE496" s="13"/>
      <c r="EF496" s="13"/>
      <c r="EG496" s="13"/>
      <c r="EH496" s="13"/>
      <c r="EI496" s="13"/>
      <c r="EJ496" s="13"/>
      <c r="EK496" s="13"/>
      <c r="EL496" s="13"/>
      <c r="EM496" s="13"/>
      <c r="EN496" s="13"/>
      <c r="EO496" s="13"/>
      <c r="EP496" s="13"/>
      <c r="EQ496" s="13"/>
      <c r="ER496" s="13"/>
      <c r="ES496" s="13"/>
      <c r="ET496" s="13"/>
      <c r="EU496" s="13"/>
      <c r="EV496" s="13"/>
      <c r="EW496" s="13"/>
      <c r="EX496" s="13"/>
      <c r="EY496" s="13"/>
      <c r="EZ496" s="13"/>
      <c r="FA496" s="13"/>
      <c r="FB496" s="13"/>
      <c r="FC496" s="13"/>
      <c r="FD496" s="13"/>
      <c r="FE496" s="13"/>
      <c r="FF496" s="13"/>
      <c r="FG496" s="13"/>
      <c r="FH496" s="13"/>
      <c r="FI496" s="13"/>
      <c r="FJ496" s="13"/>
    </row>
    <row r="497" spans="2:166" x14ac:dyDescent="0.25"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B497" s="13"/>
      <c r="DC497" s="13"/>
      <c r="DD497" s="13"/>
      <c r="DE497" s="13"/>
      <c r="DF497" s="13"/>
      <c r="DG497" s="13"/>
      <c r="DH497" s="13"/>
      <c r="DI497" s="13"/>
      <c r="DJ497" s="13"/>
      <c r="DK497" s="13"/>
      <c r="DL497" s="13"/>
      <c r="DM497" s="13"/>
      <c r="DN497" s="13"/>
      <c r="DO497" s="13"/>
      <c r="DP497" s="13"/>
      <c r="DQ497" s="13"/>
      <c r="DR497" s="13"/>
      <c r="DS497" s="13"/>
      <c r="DT497" s="13"/>
      <c r="DU497" s="13"/>
      <c r="DV497" s="13"/>
      <c r="DW497" s="13"/>
      <c r="DX497" s="13"/>
      <c r="DY497" s="13"/>
      <c r="DZ497" s="13"/>
      <c r="EA497" s="13"/>
      <c r="EB497" s="13"/>
      <c r="EC497" s="13"/>
      <c r="ED497" s="13"/>
      <c r="EE497" s="13"/>
      <c r="EF497" s="13"/>
      <c r="EG497" s="13"/>
      <c r="EH497" s="13"/>
      <c r="EI497" s="13"/>
      <c r="EJ497" s="13"/>
      <c r="EK497" s="13"/>
      <c r="EL497" s="13"/>
      <c r="EM497" s="13"/>
      <c r="EN497" s="13"/>
      <c r="EO497" s="13"/>
      <c r="EP497" s="13"/>
      <c r="EQ497" s="13"/>
      <c r="ER497" s="13"/>
      <c r="ES497" s="13"/>
      <c r="ET497" s="13"/>
      <c r="EU497" s="13"/>
      <c r="EV497" s="13"/>
      <c r="EW497" s="13"/>
      <c r="EX497" s="13"/>
      <c r="EY497" s="13"/>
      <c r="EZ497" s="13"/>
      <c r="FA497" s="13"/>
      <c r="FB497" s="13"/>
      <c r="FC497" s="13"/>
      <c r="FD497" s="13"/>
      <c r="FE497" s="13"/>
      <c r="FF497" s="13"/>
      <c r="FG497" s="13"/>
      <c r="FH497" s="13"/>
      <c r="FI497" s="13"/>
      <c r="FJ497" s="13"/>
    </row>
    <row r="498" spans="2:166" x14ac:dyDescent="0.25"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B498" s="13"/>
      <c r="DC498" s="13"/>
      <c r="DD498" s="13"/>
      <c r="DE498" s="13"/>
      <c r="DF498" s="13"/>
      <c r="DG498" s="13"/>
      <c r="DH498" s="13"/>
      <c r="DI498" s="13"/>
      <c r="DJ498" s="13"/>
      <c r="DK498" s="13"/>
      <c r="DL498" s="13"/>
      <c r="DM498" s="13"/>
      <c r="DN498" s="13"/>
      <c r="DO498" s="13"/>
      <c r="DP498" s="13"/>
      <c r="DQ498" s="13"/>
      <c r="DR498" s="13"/>
      <c r="DS498" s="13"/>
      <c r="DT498" s="13"/>
      <c r="DU498" s="13"/>
      <c r="DV498" s="13"/>
      <c r="DW498" s="13"/>
      <c r="DX498" s="13"/>
      <c r="DY498" s="13"/>
      <c r="DZ498" s="13"/>
      <c r="EA498" s="13"/>
      <c r="EB498" s="13"/>
      <c r="EC498" s="13"/>
      <c r="ED498" s="13"/>
      <c r="EE498" s="13"/>
      <c r="EF498" s="13"/>
      <c r="EG498" s="13"/>
      <c r="EH498" s="13"/>
      <c r="EI498" s="13"/>
      <c r="EJ498" s="13"/>
      <c r="EK498" s="13"/>
      <c r="EL498" s="13"/>
      <c r="EM498" s="13"/>
      <c r="EN498" s="13"/>
      <c r="EO498" s="13"/>
      <c r="EP498" s="13"/>
      <c r="EQ498" s="13"/>
      <c r="ER498" s="13"/>
      <c r="ES498" s="13"/>
      <c r="ET498" s="13"/>
      <c r="EU498" s="13"/>
      <c r="EV498" s="13"/>
      <c r="EW498" s="13"/>
      <c r="EX498" s="13"/>
      <c r="EY498" s="13"/>
      <c r="EZ498" s="13"/>
      <c r="FA498" s="13"/>
      <c r="FB498" s="13"/>
      <c r="FC498" s="13"/>
      <c r="FD498" s="13"/>
      <c r="FE498" s="13"/>
      <c r="FF498" s="13"/>
      <c r="FG498" s="13"/>
      <c r="FH498" s="13"/>
      <c r="FI498" s="13"/>
      <c r="FJ498" s="13"/>
    </row>
    <row r="499" spans="2:166" x14ac:dyDescent="0.25"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B499" s="13"/>
      <c r="DC499" s="13"/>
      <c r="DD499" s="13"/>
      <c r="DE499" s="13"/>
      <c r="DF499" s="13"/>
      <c r="DG499" s="13"/>
      <c r="DH499" s="13"/>
      <c r="DI499" s="13"/>
      <c r="DJ499" s="13"/>
      <c r="DK499" s="13"/>
      <c r="DL499" s="13"/>
      <c r="DM499" s="13"/>
      <c r="DN499" s="13"/>
      <c r="DO499" s="13"/>
      <c r="DP499" s="13"/>
      <c r="DQ499" s="13"/>
      <c r="DR499" s="13"/>
      <c r="DS499" s="13"/>
      <c r="DT499" s="13"/>
      <c r="DU499" s="13"/>
      <c r="DV499" s="13"/>
      <c r="DW499" s="13"/>
      <c r="DX499" s="13"/>
      <c r="DY499" s="13"/>
      <c r="DZ499" s="13"/>
      <c r="EA499" s="13"/>
      <c r="EB499" s="13"/>
      <c r="EC499" s="13"/>
      <c r="ED499" s="13"/>
      <c r="EE499" s="13"/>
      <c r="EF499" s="13"/>
      <c r="EG499" s="13"/>
      <c r="EH499" s="13"/>
      <c r="EI499" s="13"/>
      <c r="EJ499" s="13"/>
      <c r="EK499" s="13"/>
      <c r="EL499" s="13"/>
      <c r="EM499" s="13"/>
      <c r="EN499" s="13"/>
      <c r="EO499" s="13"/>
      <c r="EP499" s="13"/>
      <c r="EQ499" s="13"/>
      <c r="ER499" s="13"/>
      <c r="ES499" s="13"/>
      <c r="ET499" s="13"/>
      <c r="EU499" s="13"/>
      <c r="EV499" s="13"/>
      <c r="EW499" s="13"/>
      <c r="EX499" s="13"/>
      <c r="EY499" s="13"/>
      <c r="EZ499" s="13"/>
      <c r="FA499" s="13"/>
      <c r="FB499" s="13"/>
      <c r="FC499" s="13"/>
      <c r="FD499" s="13"/>
      <c r="FE499" s="13"/>
      <c r="FF499" s="13"/>
      <c r="FG499" s="13"/>
      <c r="FH499" s="13"/>
      <c r="FI499" s="13"/>
      <c r="FJ499" s="13"/>
    </row>
    <row r="500" spans="2:166" x14ac:dyDescent="0.25"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B500" s="13"/>
      <c r="DC500" s="13"/>
      <c r="DD500" s="13"/>
      <c r="DE500" s="13"/>
      <c r="DF500" s="13"/>
      <c r="DG500" s="13"/>
      <c r="DH500" s="13"/>
      <c r="DI500" s="13"/>
      <c r="DJ500" s="13"/>
      <c r="DK500" s="13"/>
      <c r="DL500" s="13"/>
      <c r="DM500" s="13"/>
      <c r="DN500" s="13"/>
      <c r="DO500" s="13"/>
      <c r="DP500" s="13"/>
      <c r="DQ500" s="13"/>
      <c r="DR500" s="13"/>
      <c r="DS500" s="13"/>
      <c r="DT500" s="13"/>
      <c r="DU500" s="13"/>
      <c r="DV500" s="13"/>
      <c r="DW500" s="13"/>
      <c r="DX500" s="13"/>
      <c r="DY500" s="13"/>
      <c r="DZ500" s="13"/>
      <c r="EA500" s="13"/>
      <c r="EB500" s="13"/>
      <c r="EC500" s="13"/>
      <c r="ED500" s="13"/>
      <c r="EE500" s="13"/>
      <c r="EF500" s="13"/>
      <c r="EG500" s="13"/>
      <c r="EH500" s="13"/>
      <c r="EI500" s="13"/>
      <c r="EJ500" s="13"/>
      <c r="EK500" s="13"/>
      <c r="EL500" s="13"/>
      <c r="EM500" s="13"/>
      <c r="EN500" s="13"/>
      <c r="EO500" s="13"/>
      <c r="EP500" s="13"/>
      <c r="EQ500" s="13"/>
      <c r="ER500" s="13"/>
      <c r="ES500" s="13"/>
      <c r="ET500" s="13"/>
      <c r="EU500" s="13"/>
      <c r="EV500" s="13"/>
      <c r="EW500" s="13"/>
      <c r="EX500" s="13"/>
      <c r="EY500" s="13"/>
      <c r="EZ500" s="13"/>
      <c r="FA500" s="13"/>
      <c r="FB500" s="13"/>
      <c r="FC500" s="13"/>
      <c r="FD500" s="13"/>
      <c r="FE500" s="13"/>
      <c r="FF500" s="13"/>
      <c r="FG500" s="13"/>
      <c r="FH500" s="13"/>
      <c r="FI500" s="13"/>
      <c r="FJ500" s="13"/>
    </row>
    <row r="501" spans="2:166" x14ac:dyDescent="0.25"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B501" s="13"/>
      <c r="DC501" s="13"/>
      <c r="DD501" s="13"/>
      <c r="DE501" s="13"/>
      <c r="DF501" s="13"/>
      <c r="DG501" s="13"/>
      <c r="DH501" s="13"/>
      <c r="DI501" s="13"/>
      <c r="DJ501" s="13"/>
      <c r="DK501" s="13"/>
      <c r="DL501" s="13"/>
      <c r="DM501" s="13"/>
      <c r="DN501" s="13"/>
      <c r="DO501" s="13"/>
      <c r="DP501" s="13"/>
      <c r="DQ501" s="13"/>
      <c r="DR501" s="13"/>
      <c r="DS501" s="13"/>
      <c r="DT501" s="13"/>
      <c r="DU501" s="13"/>
      <c r="DV501" s="13"/>
      <c r="DW501" s="13"/>
      <c r="DX501" s="13"/>
      <c r="DY501" s="13"/>
      <c r="DZ501" s="13"/>
      <c r="EA501" s="13"/>
      <c r="EB501" s="13"/>
      <c r="EC501" s="13"/>
      <c r="ED501" s="13"/>
      <c r="EE501" s="13"/>
      <c r="EF501" s="13"/>
      <c r="EG501" s="13"/>
      <c r="EH501" s="13"/>
      <c r="EI501" s="13"/>
      <c r="EJ501" s="13"/>
      <c r="EK501" s="13"/>
      <c r="EL501" s="13"/>
      <c r="EM501" s="13"/>
      <c r="EN501" s="13"/>
      <c r="EO501" s="13"/>
      <c r="EP501" s="13"/>
      <c r="EQ501" s="13"/>
      <c r="ER501" s="13"/>
      <c r="ES501" s="13"/>
      <c r="ET501" s="13"/>
      <c r="EU501" s="13"/>
      <c r="EV501" s="13"/>
      <c r="EW501" s="13"/>
      <c r="EX501" s="13"/>
      <c r="EY501" s="13"/>
      <c r="EZ501" s="13"/>
      <c r="FA501" s="13"/>
      <c r="FB501" s="13"/>
      <c r="FC501" s="13"/>
      <c r="FD501" s="13"/>
      <c r="FE501" s="13"/>
      <c r="FF501" s="13"/>
      <c r="FG501" s="13"/>
      <c r="FH501" s="13"/>
      <c r="FI501" s="13"/>
      <c r="FJ501" s="13"/>
    </row>
    <row r="502" spans="2:166" x14ac:dyDescent="0.25"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B502" s="13"/>
      <c r="DC502" s="13"/>
      <c r="DD502" s="13"/>
      <c r="DE502" s="13"/>
      <c r="DF502" s="13"/>
      <c r="DG502" s="13"/>
      <c r="DH502" s="13"/>
      <c r="DI502" s="13"/>
      <c r="DJ502" s="13"/>
      <c r="DK502" s="13"/>
      <c r="DL502" s="13"/>
      <c r="DM502" s="13"/>
      <c r="DN502" s="13"/>
      <c r="DO502" s="13"/>
      <c r="DP502" s="13"/>
      <c r="DQ502" s="13"/>
      <c r="DR502" s="13"/>
      <c r="DS502" s="13"/>
      <c r="DT502" s="13"/>
      <c r="DU502" s="13"/>
      <c r="DV502" s="13"/>
      <c r="DW502" s="13"/>
      <c r="DX502" s="13"/>
      <c r="DY502" s="13"/>
      <c r="DZ502" s="13"/>
      <c r="EA502" s="13"/>
      <c r="EB502" s="13"/>
      <c r="EC502" s="13"/>
      <c r="ED502" s="13"/>
      <c r="EE502" s="13"/>
      <c r="EF502" s="13"/>
      <c r="EG502" s="13"/>
      <c r="EH502" s="13"/>
      <c r="EI502" s="13"/>
      <c r="EJ502" s="13"/>
      <c r="EK502" s="13"/>
      <c r="EL502" s="13"/>
      <c r="EM502" s="13"/>
      <c r="EN502" s="13"/>
      <c r="EO502" s="13"/>
      <c r="EP502" s="13"/>
      <c r="EQ502" s="13"/>
      <c r="ER502" s="13"/>
      <c r="ES502" s="13"/>
      <c r="ET502" s="13"/>
      <c r="EU502" s="13"/>
      <c r="EV502" s="13"/>
      <c r="EW502" s="13"/>
      <c r="EX502" s="13"/>
      <c r="EY502" s="13"/>
      <c r="EZ502" s="13"/>
      <c r="FA502" s="13"/>
      <c r="FB502" s="13"/>
      <c r="FC502" s="13"/>
      <c r="FD502" s="13"/>
      <c r="FE502" s="13"/>
      <c r="FF502" s="13"/>
      <c r="FG502" s="13"/>
      <c r="FH502" s="13"/>
      <c r="FI502" s="13"/>
      <c r="FJ502" s="13"/>
    </row>
    <row r="503" spans="2:166" x14ac:dyDescent="0.25"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B503" s="13"/>
      <c r="DC503" s="13"/>
      <c r="DD503" s="13"/>
      <c r="DE503" s="13"/>
      <c r="DF503" s="13"/>
      <c r="DG503" s="13"/>
      <c r="DH503" s="13"/>
      <c r="DI503" s="13"/>
      <c r="DJ503" s="13"/>
      <c r="DK503" s="13"/>
      <c r="DL503" s="13"/>
      <c r="DM503" s="13"/>
      <c r="DN503" s="13"/>
      <c r="DO503" s="13"/>
      <c r="DP503" s="13"/>
      <c r="DQ503" s="13"/>
      <c r="DR503" s="13"/>
      <c r="DS503" s="13"/>
      <c r="DT503" s="13"/>
      <c r="DU503" s="13"/>
      <c r="DV503" s="13"/>
      <c r="DW503" s="13"/>
      <c r="DX503" s="13"/>
      <c r="DY503" s="13"/>
      <c r="DZ503" s="13"/>
      <c r="EA503" s="13"/>
      <c r="EB503" s="13"/>
      <c r="EC503" s="13"/>
      <c r="ED503" s="13"/>
      <c r="EE503" s="13"/>
      <c r="EF503" s="13"/>
      <c r="EG503" s="13"/>
      <c r="EH503" s="13"/>
      <c r="EI503" s="13"/>
      <c r="EJ503" s="13"/>
      <c r="EK503" s="13"/>
      <c r="EL503" s="13"/>
      <c r="EM503" s="13"/>
      <c r="EN503" s="13"/>
      <c r="EO503" s="13"/>
      <c r="EP503" s="13"/>
      <c r="EQ503" s="13"/>
      <c r="ER503" s="13"/>
      <c r="ES503" s="13"/>
      <c r="ET503" s="13"/>
      <c r="EU503" s="13"/>
      <c r="EV503" s="13"/>
      <c r="EW503" s="13"/>
      <c r="EX503" s="13"/>
      <c r="EY503" s="13"/>
      <c r="EZ503" s="13"/>
      <c r="FA503" s="13"/>
      <c r="FB503" s="13"/>
      <c r="FC503" s="13"/>
      <c r="FD503" s="13"/>
      <c r="FE503" s="13"/>
      <c r="FF503" s="13"/>
      <c r="FG503" s="13"/>
      <c r="FH503" s="13"/>
      <c r="FI503" s="13"/>
      <c r="FJ503" s="13"/>
    </row>
    <row r="504" spans="2:166" x14ac:dyDescent="0.25"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B504" s="13"/>
      <c r="DC504" s="13"/>
      <c r="DD504" s="13"/>
      <c r="DE504" s="13"/>
      <c r="DF504" s="13"/>
      <c r="DG504" s="13"/>
      <c r="DH504" s="13"/>
      <c r="DI504" s="13"/>
      <c r="DJ504" s="13"/>
      <c r="DK504" s="13"/>
      <c r="DL504" s="13"/>
      <c r="DM504" s="13"/>
      <c r="DN504" s="13"/>
      <c r="DO504" s="13"/>
      <c r="DP504" s="13"/>
      <c r="DQ504" s="13"/>
      <c r="DR504" s="13"/>
      <c r="DS504" s="13"/>
      <c r="DT504" s="13"/>
      <c r="DU504" s="13"/>
      <c r="DV504" s="13"/>
      <c r="DW504" s="13"/>
      <c r="DX504" s="13"/>
      <c r="DY504" s="13"/>
      <c r="DZ504" s="13"/>
      <c r="EA504" s="13"/>
      <c r="EB504" s="13"/>
      <c r="EC504" s="13"/>
      <c r="ED504" s="13"/>
      <c r="EE504" s="13"/>
      <c r="EF504" s="13"/>
      <c r="EG504" s="13"/>
      <c r="EH504" s="13"/>
      <c r="EI504" s="13"/>
      <c r="EJ504" s="13"/>
      <c r="EK504" s="13"/>
      <c r="EL504" s="13"/>
      <c r="EM504" s="13"/>
      <c r="EN504" s="13"/>
      <c r="EO504" s="13"/>
      <c r="EP504" s="13"/>
      <c r="EQ504" s="13"/>
      <c r="ER504" s="13"/>
      <c r="ES504" s="13"/>
      <c r="ET504" s="13"/>
      <c r="EU504" s="13"/>
      <c r="EV504" s="13"/>
      <c r="EW504" s="13"/>
      <c r="EX504" s="13"/>
      <c r="EY504" s="13"/>
      <c r="EZ504" s="13"/>
      <c r="FA504" s="13"/>
      <c r="FB504" s="13"/>
      <c r="FC504" s="13"/>
      <c r="FD504" s="13"/>
      <c r="FE504" s="13"/>
      <c r="FF504" s="13"/>
      <c r="FG504" s="13"/>
      <c r="FH504" s="13"/>
      <c r="FI504" s="13"/>
      <c r="FJ504" s="13"/>
    </row>
    <row r="505" spans="2:166" x14ac:dyDescent="0.25"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B505" s="13"/>
      <c r="DC505" s="13"/>
      <c r="DD505" s="13"/>
      <c r="DE505" s="13"/>
      <c r="DF505" s="13"/>
      <c r="DG505" s="13"/>
      <c r="DH505" s="13"/>
      <c r="DI505" s="13"/>
      <c r="DJ505" s="13"/>
      <c r="DK505" s="13"/>
      <c r="DL505" s="13"/>
      <c r="DM505" s="13"/>
      <c r="DN505" s="13"/>
      <c r="DO505" s="13"/>
      <c r="DP505" s="13"/>
      <c r="DQ505" s="13"/>
      <c r="DR505" s="13"/>
      <c r="DS505" s="13"/>
      <c r="DT505" s="13"/>
      <c r="DU505" s="13"/>
      <c r="DV505" s="13"/>
      <c r="DW505" s="13"/>
      <c r="DX505" s="13"/>
      <c r="DY505" s="13"/>
      <c r="DZ505" s="13"/>
      <c r="EA505" s="13"/>
      <c r="EB505" s="13"/>
      <c r="EC505" s="13"/>
      <c r="ED505" s="13"/>
      <c r="EE505" s="13"/>
      <c r="EF505" s="13"/>
      <c r="EG505" s="13"/>
      <c r="EH505" s="13"/>
      <c r="EI505" s="13"/>
      <c r="EJ505" s="13"/>
      <c r="EK505" s="13"/>
      <c r="EL505" s="13"/>
      <c r="EM505" s="13"/>
      <c r="EN505" s="13"/>
      <c r="EO505" s="13"/>
      <c r="EP505" s="13"/>
      <c r="EQ505" s="13"/>
      <c r="ER505" s="13"/>
      <c r="ES505" s="13"/>
      <c r="ET505" s="13"/>
      <c r="EU505" s="13"/>
      <c r="EV505" s="13"/>
      <c r="EW505" s="13"/>
      <c r="EX505" s="13"/>
      <c r="EY505" s="13"/>
      <c r="EZ505" s="13"/>
      <c r="FA505" s="13"/>
      <c r="FB505" s="13"/>
      <c r="FC505" s="13"/>
      <c r="FD505" s="13"/>
      <c r="FE505" s="13"/>
      <c r="FF505" s="13"/>
      <c r="FG505" s="13"/>
      <c r="FH505" s="13"/>
      <c r="FI505" s="13"/>
      <c r="FJ505" s="13"/>
    </row>
    <row r="506" spans="2:166" x14ac:dyDescent="0.25"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B506" s="13"/>
      <c r="DC506" s="13"/>
      <c r="DD506" s="13"/>
      <c r="DE506" s="13"/>
      <c r="DF506" s="13"/>
      <c r="DG506" s="13"/>
      <c r="DH506" s="13"/>
      <c r="DI506" s="13"/>
      <c r="DJ506" s="13"/>
      <c r="DK506" s="13"/>
      <c r="DL506" s="13"/>
      <c r="DM506" s="13"/>
      <c r="DN506" s="13"/>
      <c r="DO506" s="13"/>
      <c r="DP506" s="13"/>
      <c r="DQ506" s="13"/>
      <c r="DR506" s="13"/>
      <c r="DS506" s="13"/>
      <c r="DT506" s="13"/>
      <c r="DU506" s="13"/>
      <c r="DV506" s="13"/>
      <c r="DW506" s="13"/>
      <c r="DX506" s="13"/>
      <c r="DY506" s="13"/>
      <c r="DZ506" s="13"/>
      <c r="EA506" s="13"/>
      <c r="EB506" s="13"/>
      <c r="EC506" s="13"/>
      <c r="ED506" s="13"/>
      <c r="EE506" s="13"/>
      <c r="EF506" s="13"/>
      <c r="EG506" s="13"/>
      <c r="EH506" s="13"/>
      <c r="EI506" s="13"/>
      <c r="EJ506" s="13"/>
      <c r="EK506" s="13"/>
      <c r="EL506" s="13"/>
      <c r="EM506" s="13"/>
      <c r="EN506" s="13"/>
      <c r="EO506" s="13"/>
      <c r="EP506" s="13"/>
      <c r="EQ506" s="13"/>
      <c r="ER506" s="13"/>
      <c r="ES506" s="13"/>
      <c r="ET506" s="13"/>
      <c r="EU506" s="13"/>
      <c r="EV506" s="13"/>
      <c r="EW506" s="13"/>
      <c r="EX506" s="13"/>
      <c r="EY506" s="13"/>
      <c r="EZ506" s="13"/>
      <c r="FA506" s="13"/>
      <c r="FB506" s="13"/>
      <c r="FC506" s="13"/>
      <c r="FD506" s="13"/>
      <c r="FE506" s="13"/>
      <c r="FF506" s="13"/>
      <c r="FG506" s="13"/>
      <c r="FH506" s="13"/>
      <c r="FI506" s="13"/>
      <c r="FJ506" s="13"/>
    </row>
    <row r="507" spans="2:166" x14ac:dyDescent="0.25"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B507" s="13"/>
      <c r="DC507" s="13"/>
      <c r="DD507" s="13"/>
      <c r="DE507" s="13"/>
      <c r="DF507" s="13"/>
      <c r="DG507" s="13"/>
      <c r="DH507" s="13"/>
      <c r="DI507" s="13"/>
      <c r="DJ507" s="13"/>
      <c r="DK507" s="13"/>
      <c r="DL507" s="13"/>
      <c r="DM507" s="13"/>
      <c r="DN507" s="13"/>
      <c r="DO507" s="13"/>
      <c r="DP507" s="13"/>
      <c r="DQ507" s="13"/>
      <c r="DR507" s="13"/>
      <c r="DS507" s="13"/>
      <c r="DT507" s="13"/>
      <c r="DU507" s="13"/>
      <c r="DV507" s="13"/>
      <c r="DW507" s="13"/>
      <c r="DX507" s="13"/>
      <c r="DY507" s="13"/>
      <c r="DZ507" s="13"/>
      <c r="EA507" s="13"/>
      <c r="EB507" s="13"/>
      <c r="EC507" s="13"/>
      <c r="ED507" s="13"/>
      <c r="EE507" s="13"/>
      <c r="EF507" s="13"/>
      <c r="EG507" s="13"/>
      <c r="EH507" s="13"/>
      <c r="EI507" s="13"/>
      <c r="EJ507" s="13"/>
      <c r="EK507" s="13"/>
      <c r="EL507" s="13"/>
      <c r="EM507" s="13"/>
      <c r="EN507" s="13"/>
      <c r="EO507" s="13"/>
      <c r="EP507" s="13"/>
      <c r="EQ507" s="13"/>
      <c r="ER507" s="13"/>
      <c r="ES507" s="13"/>
      <c r="ET507" s="13"/>
      <c r="EU507" s="13"/>
      <c r="EV507" s="13"/>
      <c r="EW507" s="13"/>
      <c r="EX507" s="13"/>
      <c r="EY507" s="13"/>
      <c r="EZ507" s="13"/>
      <c r="FA507" s="13"/>
      <c r="FB507" s="13"/>
      <c r="FC507" s="13"/>
      <c r="FD507" s="13"/>
      <c r="FE507" s="13"/>
      <c r="FF507" s="13"/>
      <c r="FG507" s="13"/>
      <c r="FH507" s="13"/>
      <c r="FI507" s="13"/>
      <c r="FJ507" s="13"/>
    </row>
    <row r="508" spans="2:166" x14ac:dyDescent="0.25"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B508" s="13"/>
      <c r="DC508" s="13"/>
      <c r="DD508" s="13"/>
      <c r="DE508" s="13"/>
      <c r="DF508" s="13"/>
      <c r="DG508" s="13"/>
      <c r="DH508" s="13"/>
      <c r="DI508" s="13"/>
      <c r="DJ508" s="13"/>
      <c r="DK508" s="13"/>
      <c r="DL508" s="13"/>
      <c r="DM508" s="13"/>
      <c r="DN508" s="13"/>
      <c r="DO508" s="13"/>
      <c r="DP508" s="13"/>
      <c r="DQ508" s="13"/>
      <c r="DR508" s="13"/>
      <c r="DS508" s="13"/>
      <c r="DT508" s="13"/>
      <c r="DU508" s="13"/>
      <c r="DV508" s="13"/>
      <c r="DW508" s="13"/>
      <c r="DX508" s="13"/>
      <c r="DY508" s="13"/>
      <c r="DZ508" s="13"/>
      <c r="EA508" s="13"/>
      <c r="EB508" s="13"/>
      <c r="EC508" s="13"/>
      <c r="ED508" s="13"/>
      <c r="EE508" s="13"/>
      <c r="EF508" s="13"/>
      <c r="EG508" s="13"/>
      <c r="EH508" s="13"/>
      <c r="EI508" s="13"/>
      <c r="EJ508" s="13"/>
      <c r="EK508" s="13"/>
      <c r="EL508" s="13"/>
      <c r="EM508" s="13"/>
      <c r="EN508" s="13"/>
      <c r="EO508" s="13"/>
      <c r="EP508" s="13"/>
      <c r="EQ508" s="13"/>
      <c r="ER508" s="13"/>
      <c r="ES508" s="13"/>
      <c r="ET508" s="13"/>
      <c r="EU508" s="13"/>
      <c r="EV508" s="13"/>
      <c r="EW508" s="13"/>
      <c r="EX508" s="13"/>
      <c r="EY508" s="13"/>
      <c r="EZ508" s="13"/>
      <c r="FA508" s="13"/>
      <c r="FB508" s="13"/>
      <c r="FC508" s="13"/>
      <c r="FD508" s="13"/>
      <c r="FE508" s="13"/>
      <c r="FF508" s="13"/>
      <c r="FG508" s="13"/>
      <c r="FH508" s="13"/>
      <c r="FI508" s="13"/>
      <c r="FJ508" s="13"/>
    </row>
    <row r="509" spans="2:166" x14ac:dyDescent="0.25"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B509" s="13"/>
      <c r="DC509" s="13"/>
      <c r="DD509" s="13"/>
      <c r="DE509" s="13"/>
      <c r="DF509" s="13"/>
      <c r="DG509" s="13"/>
      <c r="DH509" s="13"/>
      <c r="DI509" s="13"/>
      <c r="DJ509" s="13"/>
      <c r="DK509" s="13"/>
      <c r="DL509" s="13"/>
      <c r="DM509" s="13"/>
      <c r="DN509" s="13"/>
      <c r="DO509" s="13"/>
      <c r="DP509" s="13"/>
      <c r="DQ509" s="13"/>
      <c r="DR509" s="13"/>
      <c r="DS509" s="13"/>
      <c r="DT509" s="13"/>
      <c r="DU509" s="13"/>
      <c r="DV509" s="13"/>
      <c r="DW509" s="13"/>
      <c r="DX509" s="13"/>
      <c r="DY509" s="13"/>
      <c r="DZ509" s="13"/>
      <c r="EA509" s="13"/>
      <c r="EB509" s="13"/>
      <c r="EC509" s="13"/>
      <c r="ED509" s="13"/>
      <c r="EE509" s="13"/>
      <c r="EF509" s="13"/>
      <c r="EG509" s="13"/>
      <c r="EH509" s="13"/>
      <c r="EI509" s="13"/>
      <c r="EJ509" s="13"/>
      <c r="EK509" s="13"/>
      <c r="EL509" s="13"/>
      <c r="EM509" s="13"/>
      <c r="EN509" s="13"/>
      <c r="EO509" s="13"/>
      <c r="EP509" s="13"/>
      <c r="EQ509" s="13"/>
      <c r="ER509" s="13"/>
      <c r="ES509" s="13"/>
      <c r="ET509" s="13"/>
      <c r="EU509" s="13"/>
      <c r="EV509" s="13"/>
      <c r="EW509" s="13"/>
      <c r="EX509" s="13"/>
      <c r="EY509" s="13"/>
      <c r="EZ509" s="13"/>
      <c r="FA509" s="13"/>
      <c r="FB509" s="13"/>
      <c r="FC509" s="13"/>
      <c r="FD509" s="13"/>
      <c r="FE509" s="13"/>
      <c r="FF509" s="13"/>
      <c r="FG509" s="13"/>
      <c r="FH509" s="13"/>
      <c r="FI509" s="13"/>
      <c r="FJ509" s="13"/>
    </row>
    <row r="510" spans="2:166" x14ac:dyDescent="0.25"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B510" s="13"/>
      <c r="DC510" s="13"/>
      <c r="DD510" s="13"/>
      <c r="DE510" s="13"/>
      <c r="DF510" s="13"/>
      <c r="DG510" s="13"/>
      <c r="DH510" s="13"/>
      <c r="DI510" s="13"/>
      <c r="DJ510" s="13"/>
      <c r="DK510" s="13"/>
      <c r="DL510" s="13"/>
      <c r="DM510" s="13"/>
      <c r="DN510" s="13"/>
      <c r="DO510" s="13"/>
      <c r="DP510" s="13"/>
      <c r="DQ510" s="13"/>
      <c r="DR510" s="13"/>
      <c r="DS510" s="13"/>
      <c r="DT510" s="13"/>
      <c r="DU510" s="13"/>
      <c r="DV510" s="13"/>
      <c r="DW510" s="13"/>
      <c r="DX510" s="13"/>
      <c r="DY510" s="13"/>
      <c r="DZ510" s="13"/>
      <c r="EA510" s="13"/>
      <c r="EB510" s="13"/>
      <c r="EC510" s="13"/>
      <c r="ED510" s="13"/>
      <c r="EE510" s="13"/>
      <c r="EF510" s="13"/>
      <c r="EG510" s="13"/>
      <c r="EH510" s="13"/>
      <c r="EI510" s="13"/>
      <c r="EJ510" s="13"/>
      <c r="EK510" s="13"/>
      <c r="EL510" s="13"/>
      <c r="EM510" s="13"/>
      <c r="EN510" s="13"/>
      <c r="EO510" s="13"/>
      <c r="EP510" s="13"/>
      <c r="EQ510" s="13"/>
      <c r="ER510" s="13"/>
      <c r="ES510" s="13"/>
      <c r="ET510" s="13"/>
      <c r="EU510" s="13"/>
      <c r="EV510" s="13"/>
      <c r="EW510" s="13"/>
      <c r="EX510" s="13"/>
      <c r="EY510" s="13"/>
      <c r="EZ510" s="13"/>
      <c r="FA510" s="13"/>
      <c r="FB510" s="13"/>
      <c r="FC510" s="13"/>
      <c r="FD510" s="13"/>
      <c r="FE510" s="13"/>
      <c r="FF510" s="13"/>
      <c r="FG510" s="13"/>
      <c r="FH510" s="13"/>
      <c r="FI510" s="13"/>
      <c r="FJ510" s="13"/>
    </row>
    <row r="511" spans="2:166" x14ac:dyDescent="0.25"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B511" s="13"/>
      <c r="DC511" s="13"/>
      <c r="DD511" s="13"/>
      <c r="DE511" s="13"/>
      <c r="DF511" s="13"/>
      <c r="DG511" s="13"/>
      <c r="DH511" s="13"/>
      <c r="DI511" s="13"/>
      <c r="DJ511" s="13"/>
      <c r="DK511" s="13"/>
      <c r="DL511" s="13"/>
      <c r="DM511" s="13"/>
      <c r="DN511" s="13"/>
      <c r="DO511" s="13"/>
      <c r="DP511" s="13"/>
      <c r="DQ511" s="13"/>
      <c r="DR511" s="13"/>
      <c r="DS511" s="13"/>
      <c r="DT511" s="13"/>
      <c r="DU511" s="13"/>
      <c r="DV511" s="13"/>
      <c r="DW511" s="13"/>
      <c r="DX511" s="13"/>
      <c r="DY511" s="13"/>
      <c r="DZ511" s="13"/>
      <c r="EA511" s="13"/>
      <c r="EB511" s="13"/>
      <c r="EC511" s="13"/>
      <c r="ED511" s="13"/>
      <c r="EE511" s="13"/>
      <c r="EF511" s="13"/>
      <c r="EG511" s="13"/>
      <c r="EH511" s="13"/>
      <c r="EI511" s="13"/>
      <c r="EJ511" s="13"/>
      <c r="EK511" s="13"/>
      <c r="EL511" s="13"/>
      <c r="EM511" s="13"/>
      <c r="EN511" s="13"/>
      <c r="EO511" s="13"/>
      <c r="EP511" s="13"/>
      <c r="EQ511" s="13"/>
      <c r="ER511" s="13"/>
      <c r="ES511" s="13"/>
      <c r="ET511" s="13"/>
      <c r="EU511" s="13"/>
      <c r="EV511" s="13"/>
      <c r="EW511" s="13"/>
      <c r="EX511" s="13"/>
      <c r="EY511" s="13"/>
      <c r="EZ511" s="13"/>
      <c r="FA511" s="13"/>
      <c r="FB511" s="13"/>
      <c r="FC511" s="13"/>
      <c r="FD511" s="13"/>
      <c r="FE511" s="13"/>
      <c r="FF511" s="13"/>
      <c r="FG511" s="13"/>
      <c r="FH511" s="13"/>
      <c r="FI511" s="13"/>
      <c r="FJ511" s="13"/>
    </row>
    <row r="512" spans="2:166" x14ac:dyDescent="0.25"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B512" s="13"/>
      <c r="DC512" s="13"/>
      <c r="DD512" s="13"/>
      <c r="DE512" s="13"/>
      <c r="DF512" s="13"/>
      <c r="DG512" s="13"/>
      <c r="DH512" s="13"/>
      <c r="DI512" s="13"/>
      <c r="DJ512" s="13"/>
      <c r="DK512" s="13"/>
      <c r="DL512" s="13"/>
      <c r="DM512" s="13"/>
      <c r="DN512" s="13"/>
      <c r="DO512" s="13"/>
      <c r="DP512" s="13"/>
      <c r="DQ512" s="13"/>
      <c r="DR512" s="13"/>
      <c r="DS512" s="13"/>
      <c r="DT512" s="13"/>
      <c r="DU512" s="13"/>
      <c r="DV512" s="13"/>
      <c r="DW512" s="13"/>
      <c r="DX512" s="13"/>
      <c r="DY512" s="13"/>
      <c r="DZ512" s="13"/>
      <c r="EA512" s="13"/>
      <c r="EB512" s="13"/>
      <c r="EC512" s="13"/>
      <c r="ED512" s="13"/>
      <c r="EE512" s="13"/>
      <c r="EF512" s="13"/>
      <c r="EG512" s="13"/>
      <c r="EH512" s="13"/>
      <c r="EI512" s="13"/>
      <c r="EJ512" s="13"/>
      <c r="EK512" s="13"/>
      <c r="EL512" s="13"/>
      <c r="EM512" s="13"/>
      <c r="EN512" s="13"/>
      <c r="EO512" s="13"/>
      <c r="EP512" s="13"/>
      <c r="EQ512" s="13"/>
      <c r="ER512" s="13"/>
      <c r="ES512" s="13"/>
      <c r="ET512" s="13"/>
      <c r="EU512" s="13"/>
      <c r="EV512" s="13"/>
      <c r="EW512" s="13"/>
      <c r="EX512" s="13"/>
      <c r="EY512" s="13"/>
      <c r="EZ512" s="13"/>
      <c r="FA512" s="13"/>
      <c r="FB512" s="13"/>
      <c r="FC512" s="13"/>
      <c r="FD512" s="13"/>
      <c r="FE512" s="13"/>
      <c r="FF512" s="13"/>
      <c r="FG512" s="13"/>
      <c r="FH512" s="13"/>
      <c r="FI512" s="13"/>
      <c r="FJ512" s="13"/>
    </row>
    <row r="513" spans="2:166" x14ac:dyDescent="0.25"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B513" s="13"/>
      <c r="DC513" s="13"/>
      <c r="DD513" s="13"/>
      <c r="DE513" s="13"/>
      <c r="DF513" s="13"/>
      <c r="DG513" s="13"/>
      <c r="DH513" s="13"/>
      <c r="DI513" s="13"/>
      <c r="DJ513" s="13"/>
      <c r="DK513" s="13"/>
      <c r="DL513" s="13"/>
      <c r="DM513" s="13"/>
      <c r="DN513" s="13"/>
      <c r="DO513" s="13"/>
      <c r="DP513" s="13"/>
      <c r="DQ513" s="13"/>
      <c r="DR513" s="13"/>
      <c r="DS513" s="13"/>
      <c r="DT513" s="13"/>
      <c r="DU513" s="13"/>
      <c r="DV513" s="13"/>
      <c r="DW513" s="13"/>
      <c r="DX513" s="13"/>
      <c r="DY513" s="13"/>
      <c r="DZ513" s="13"/>
      <c r="EA513" s="13"/>
      <c r="EB513" s="13"/>
      <c r="EC513" s="13"/>
      <c r="ED513" s="13"/>
      <c r="EE513" s="13"/>
      <c r="EF513" s="13"/>
      <c r="EG513" s="13"/>
      <c r="EH513" s="13"/>
      <c r="EI513" s="13"/>
      <c r="EJ513" s="13"/>
      <c r="EK513" s="13"/>
      <c r="EL513" s="13"/>
      <c r="EM513" s="13"/>
      <c r="EN513" s="13"/>
      <c r="EO513" s="13"/>
      <c r="EP513" s="13"/>
      <c r="EQ513" s="13"/>
      <c r="ER513" s="13"/>
      <c r="ES513" s="13"/>
      <c r="ET513" s="13"/>
      <c r="EU513" s="13"/>
      <c r="EV513" s="13"/>
      <c r="EW513" s="13"/>
      <c r="EX513" s="13"/>
      <c r="EY513" s="13"/>
      <c r="EZ513" s="13"/>
      <c r="FA513" s="13"/>
      <c r="FB513" s="13"/>
      <c r="FC513" s="13"/>
      <c r="FD513" s="13"/>
      <c r="FE513" s="13"/>
      <c r="FF513" s="13"/>
      <c r="FG513" s="13"/>
      <c r="FH513" s="13"/>
      <c r="FI513" s="13"/>
      <c r="FJ513" s="13"/>
    </row>
    <row r="514" spans="2:166" x14ac:dyDescent="0.25"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B514" s="13"/>
      <c r="DC514" s="13"/>
      <c r="DD514" s="13"/>
      <c r="DE514" s="13"/>
      <c r="DF514" s="13"/>
      <c r="DG514" s="13"/>
      <c r="DH514" s="13"/>
      <c r="DI514" s="13"/>
      <c r="DJ514" s="13"/>
      <c r="DK514" s="13"/>
      <c r="DL514" s="13"/>
      <c r="DM514" s="13"/>
      <c r="DN514" s="13"/>
      <c r="DO514" s="13"/>
      <c r="DP514" s="13"/>
      <c r="DQ514" s="13"/>
      <c r="DR514" s="13"/>
      <c r="DS514" s="13"/>
      <c r="DT514" s="13"/>
      <c r="DU514" s="13"/>
      <c r="DV514" s="13"/>
      <c r="DW514" s="13"/>
      <c r="DX514" s="13"/>
      <c r="DY514" s="13"/>
      <c r="DZ514" s="13"/>
      <c r="EA514" s="13"/>
      <c r="EB514" s="13"/>
      <c r="EC514" s="13"/>
      <c r="ED514" s="13"/>
      <c r="EE514" s="13"/>
      <c r="EF514" s="13"/>
      <c r="EG514" s="13"/>
      <c r="EH514" s="13"/>
      <c r="EI514" s="13"/>
      <c r="EJ514" s="13"/>
      <c r="EK514" s="13"/>
      <c r="EL514" s="13"/>
      <c r="EM514" s="13"/>
      <c r="EN514" s="13"/>
      <c r="EO514" s="13"/>
      <c r="EP514" s="13"/>
      <c r="EQ514" s="13"/>
      <c r="ER514" s="13"/>
      <c r="ES514" s="13"/>
      <c r="ET514" s="13"/>
      <c r="EU514" s="13"/>
      <c r="EV514" s="13"/>
      <c r="EW514" s="13"/>
      <c r="EX514" s="13"/>
      <c r="EY514" s="13"/>
      <c r="EZ514" s="13"/>
      <c r="FA514" s="13"/>
      <c r="FB514" s="13"/>
      <c r="FC514" s="13"/>
      <c r="FD514" s="13"/>
      <c r="FE514" s="13"/>
      <c r="FF514" s="13"/>
      <c r="FG514" s="13"/>
      <c r="FH514" s="13"/>
      <c r="FI514" s="13"/>
      <c r="FJ514" s="13"/>
    </row>
    <row r="515" spans="2:166" x14ac:dyDescent="0.25"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B515" s="13"/>
      <c r="DC515" s="13"/>
      <c r="DD515" s="13"/>
      <c r="DE515" s="13"/>
      <c r="DF515" s="13"/>
      <c r="DG515" s="13"/>
      <c r="DH515" s="13"/>
      <c r="DI515" s="13"/>
      <c r="DJ515" s="13"/>
      <c r="DK515" s="13"/>
      <c r="DL515" s="13"/>
      <c r="DM515" s="13"/>
      <c r="DN515" s="13"/>
      <c r="DO515" s="13"/>
      <c r="DP515" s="13"/>
      <c r="DQ515" s="13"/>
      <c r="DR515" s="13"/>
      <c r="DS515" s="13"/>
      <c r="DT515" s="13"/>
      <c r="DU515" s="13"/>
      <c r="DV515" s="13"/>
      <c r="DW515" s="13"/>
      <c r="DX515" s="13"/>
      <c r="DY515" s="13"/>
      <c r="DZ515" s="13"/>
      <c r="EA515" s="13"/>
      <c r="EB515" s="13"/>
      <c r="EC515" s="13"/>
      <c r="ED515" s="13"/>
      <c r="EE515" s="13"/>
      <c r="EF515" s="13"/>
      <c r="EG515" s="13"/>
      <c r="EH515" s="13"/>
      <c r="EI515" s="13"/>
      <c r="EJ515" s="13"/>
      <c r="EK515" s="13"/>
      <c r="EL515" s="13"/>
      <c r="EM515" s="13"/>
      <c r="EN515" s="13"/>
      <c r="EO515" s="13"/>
      <c r="EP515" s="13"/>
      <c r="EQ515" s="13"/>
      <c r="ER515" s="13"/>
      <c r="ES515" s="13"/>
      <c r="ET515" s="13"/>
      <c r="EU515" s="13"/>
      <c r="EV515" s="13"/>
      <c r="EW515" s="13"/>
      <c r="EX515" s="13"/>
      <c r="EY515" s="13"/>
      <c r="EZ515" s="13"/>
      <c r="FA515" s="13"/>
      <c r="FB515" s="13"/>
      <c r="FC515" s="13"/>
      <c r="FD515" s="13"/>
      <c r="FE515" s="13"/>
      <c r="FF515" s="13"/>
      <c r="FG515" s="13"/>
      <c r="FH515" s="13"/>
      <c r="FI515" s="13"/>
      <c r="FJ515" s="13"/>
    </row>
    <row r="516" spans="2:166" x14ac:dyDescent="0.25"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B516" s="13"/>
      <c r="DC516" s="13"/>
      <c r="DD516" s="13"/>
      <c r="DE516" s="13"/>
      <c r="DF516" s="13"/>
      <c r="DG516" s="13"/>
      <c r="DH516" s="13"/>
      <c r="DI516" s="13"/>
      <c r="DJ516" s="13"/>
      <c r="DK516" s="13"/>
      <c r="DL516" s="13"/>
      <c r="DM516" s="13"/>
      <c r="DN516" s="13"/>
      <c r="DO516" s="13"/>
      <c r="DP516" s="13"/>
      <c r="DQ516" s="13"/>
      <c r="DR516" s="13"/>
      <c r="DS516" s="13"/>
      <c r="DT516" s="13"/>
      <c r="DU516" s="13"/>
      <c r="DV516" s="13"/>
      <c r="DW516" s="13"/>
      <c r="DX516" s="13"/>
      <c r="DY516" s="13"/>
      <c r="DZ516" s="13"/>
      <c r="EA516" s="13"/>
      <c r="EB516" s="13"/>
      <c r="EC516" s="13"/>
      <c r="ED516" s="13"/>
      <c r="EE516" s="13"/>
      <c r="EF516" s="13"/>
      <c r="EG516" s="13"/>
      <c r="EH516" s="13"/>
      <c r="EI516" s="13"/>
      <c r="EJ516" s="13"/>
      <c r="EK516" s="13"/>
      <c r="EL516" s="13"/>
      <c r="EM516" s="13"/>
      <c r="EN516" s="13"/>
      <c r="EO516" s="13"/>
      <c r="EP516" s="13"/>
      <c r="EQ516" s="13"/>
      <c r="ER516" s="13"/>
      <c r="ES516" s="13"/>
      <c r="ET516" s="13"/>
      <c r="EU516" s="13"/>
      <c r="EV516" s="13"/>
      <c r="EW516" s="13"/>
      <c r="EX516" s="13"/>
      <c r="EY516" s="13"/>
      <c r="EZ516" s="13"/>
      <c r="FA516" s="13"/>
      <c r="FB516" s="13"/>
      <c r="FC516" s="13"/>
      <c r="FD516" s="13"/>
      <c r="FE516" s="13"/>
      <c r="FF516" s="13"/>
      <c r="FG516" s="13"/>
      <c r="FH516" s="13"/>
      <c r="FI516" s="13"/>
      <c r="FJ516" s="13"/>
    </row>
    <row r="517" spans="2:166" x14ac:dyDescent="0.25"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B517" s="13"/>
      <c r="DC517" s="13"/>
      <c r="DD517" s="13"/>
      <c r="DE517" s="13"/>
      <c r="DF517" s="13"/>
      <c r="DG517" s="13"/>
      <c r="DH517" s="13"/>
      <c r="DI517" s="13"/>
      <c r="DJ517" s="13"/>
      <c r="DK517" s="13"/>
      <c r="DL517" s="13"/>
      <c r="DM517" s="13"/>
      <c r="DN517" s="13"/>
      <c r="DO517" s="13"/>
      <c r="DP517" s="13"/>
      <c r="DQ517" s="13"/>
      <c r="DR517" s="13"/>
      <c r="DS517" s="13"/>
      <c r="DT517" s="13"/>
      <c r="DU517" s="13"/>
      <c r="DV517" s="13"/>
      <c r="DW517" s="13"/>
      <c r="DX517" s="13"/>
      <c r="DY517" s="13"/>
      <c r="DZ517" s="13"/>
      <c r="EA517" s="13"/>
      <c r="EB517" s="13"/>
      <c r="EC517" s="13"/>
      <c r="ED517" s="13"/>
      <c r="EE517" s="13"/>
      <c r="EF517" s="13"/>
      <c r="EG517" s="13"/>
      <c r="EH517" s="13"/>
      <c r="EI517" s="13"/>
      <c r="EJ517" s="13"/>
      <c r="EK517" s="13"/>
      <c r="EL517" s="13"/>
      <c r="EM517" s="13"/>
      <c r="EN517" s="13"/>
      <c r="EO517" s="13"/>
      <c r="EP517" s="13"/>
      <c r="EQ517" s="13"/>
      <c r="ER517" s="13"/>
      <c r="ES517" s="13"/>
      <c r="ET517" s="13"/>
      <c r="EU517" s="13"/>
      <c r="EV517" s="13"/>
      <c r="EW517" s="13"/>
      <c r="EX517" s="13"/>
      <c r="EY517" s="13"/>
      <c r="EZ517" s="13"/>
      <c r="FA517" s="13"/>
      <c r="FB517" s="13"/>
      <c r="FC517" s="13"/>
      <c r="FD517" s="13"/>
      <c r="FE517" s="13"/>
      <c r="FF517" s="13"/>
      <c r="FG517" s="13"/>
      <c r="FH517" s="13"/>
      <c r="FI517" s="13"/>
      <c r="FJ517" s="13"/>
    </row>
    <row r="518" spans="2:166" x14ac:dyDescent="0.25"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B518" s="13"/>
      <c r="DC518" s="13"/>
      <c r="DD518" s="13"/>
      <c r="DE518" s="13"/>
      <c r="DF518" s="13"/>
      <c r="DG518" s="13"/>
      <c r="DH518" s="13"/>
      <c r="DI518" s="13"/>
      <c r="DJ518" s="13"/>
      <c r="DK518" s="13"/>
      <c r="DL518" s="13"/>
      <c r="DM518" s="13"/>
      <c r="DN518" s="13"/>
      <c r="DO518" s="13"/>
      <c r="DP518" s="13"/>
      <c r="DQ518" s="13"/>
      <c r="DR518" s="13"/>
      <c r="DS518" s="13"/>
      <c r="DT518" s="13"/>
      <c r="DU518" s="13"/>
      <c r="DV518" s="13"/>
      <c r="DW518" s="13"/>
      <c r="DX518" s="13"/>
      <c r="DY518" s="13"/>
      <c r="DZ518" s="13"/>
      <c r="EA518" s="13"/>
      <c r="EB518" s="13"/>
      <c r="EC518" s="13"/>
      <c r="ED518" s="13"/>
      <c r="EE518" s="13"/>
      <c r="EF518" s="13"/>
      <c r="EG518" s="13"/>
      <c r="EH518" s="13"/>
      <c r="EI518" s="13"/>
      <c r="EJ518" s="13"/>
      <c r="EK518" s="13"/>
      <c r="EL518" s="13"/>
      <c r="EM518" s="13"/>
      <c r="EN518" s="13"/>
      <c r="EO518" s="13"/>
      <c r="EP518" s="13"/>
      <c r="EQ518" s="13"/>
      <c r="ER518" s="13"/>
      <c r="ES518" s="13"/>
      <c r="ET518" s="13"/>
      <c r="EU518" s="13"/>
      <c r="EV518" s="13"/>
      <c r="EW518" s="13"/>
      <c r="EX518" s="13"/>
      <c r="EY518" s="13"/>
      <c r="EZ518" s="13"/>
      <c r="FA518" s="13"/>
      <c r="FB518" s="13"/>
      <c r="FC518" s="13"/>
      <c r="FD518" s="13"/>
      <c r="FE518" s="13"/>
      <c r="FF518" s="13"/>
      <c r="FG518" s="13"/>
      <c r="FH518" s="13"/>
      <c r="FI518" s="13"/>
      <c r="FJ518" s="13"/>
    </row>
    <row r="519" spans="2:166" x14ac:dyDescent="0.25"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B519" s="13"/>
      <c r="DC519" s="13"/>
      <c r="DD519" s="13"/>
      <c r="DE519" s="13"/>
      <c r="DF519" s="13"/>
      <c r="DG519" s="13"/>
      <c r="DH519" s="13"/>
      <c r="DI519" s="13"/>
      <c r="DJ519" s="13"/>
      <c r="DK519" s="13"/>
      <c r="DL519" s="13"/>
      <c r="DM519" s="13"/>
      <c r="DN519" s="13"/>
      <c r="DO519" s="13"/>
      <c r="DP519" s="13"/>
      <c r="DQ519" s="13"/>
      <c r="DR519" s="13"/>
      <c r="DS519" s="13"/>
      <c r="DT519" s="13"/>
      <c r="DU519" s="13"/>
      <c r="DV519" s="13"/>
      <c r="DW519" s="13"/>
      <c r="DX519" s="13"/>
      <c r="DY519" s="13"/>
      <c r="DZ519" s="13"/>
      <c r="EA519" s="13"/>
      <c r="EB519" s="13"/>
      <c r="EC519" s="13"/>
      <c r="ED519" s="13"/>
      <c r="EE519" s="13"/>
      <c r="EF519" s="13"/>
      <c r="EG519" s="13"/>
      <c r="EH519" s="13"/>
      <c r="EI519" s="13"/>
      <c r="EJ519" s="13"/>
      <c r="EK519" s="13"/>
      <c r="EL519" s="13"/>
      <c r="EM519" s="13"/>
      <c r="EN519" s="13"/>
      <c r="EO519" s="13"/>
      <c r="EP519" s="13"/>
      <c r="EQ519" s="13"/>
      <c r="ER519" s="13"/>
      <c r="ES519" s="13"/>
      <c r="ET519" s="13"/>
      <c r="EU519" s="13"/>
      <c r="EV519" s="13"/>
      <c r="EW519" s="13"/>
      <c r="EX519" s="13"/>
      <c r="EY519" s="13"/>
      <c r="EZ519" s="13"/>
      <c r="FA519" s="13"/>
      <c r="FB519" s="13"/>
      <c r="FC519" s="13"/>
      <c r="FD519" s="13"/>
      <c r="FE519" s="13"/>
      <c r="FF519" s="13"/>
      <c r="FG519" s="13"/>
      <c r="FH519" s="13"/>
      <c r="FI519" s="13"/>
      <c r="FJ519" s="13"/>
    </row>
    <row r="520" spans="2:166" x14ac:dyDescent="0.25"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B520" s="13"/>
      <c r="DC520" s="13"/>
      <c r="DD520" s="13"/>
      <c r="DE520" s="13"/>
      <c r="DF520" s="13"/>
      <c r="DG520" s="13"/>
      <c r="DH520" s="13"/>
      <c r="DI520" s="13"/>
      <c r="DJ520" s="13"/>
      <c r="DK520" s="13"/>
      <c r="DL520" s="13"/>
      <c r="DM520" s="13"/>
      <c r="DN520" s="13"/>
      <c r="DO520" s="13"/>
      <c r="DP520" s="13"/>
      <c r="DQ520" s="13"/>
      <c r="DR520" s="13"/>
      <c r="DS520" s="13"/>
      <c r="DT520" s="13"/>
      <c r="DU520" s="13"/>
      <c r="DV520" s="13"/>
      <c r="DW520" s="13"/>
      <c r="DX520" s="13"/>
      <c r="DY520" s="13"/>
      <c r="DZ520" s="13"/>
      <c r="EA520" s="13"/>
      <c r="EB520" s="13"/>
      <c r="EC520" s="13"/>
      <c r="ED520" s="13"/>
      <c r="EE520" s="13"/>
      <c r="EF520" s="13"/>
      <c r="EG520" s="13"/>
      <c r="EH520" s="13"/>
      <c r="EI520" s="13"/>
      <c r="EJ520" s="13"/>
      <c r="EK520" s="13"/>
      <c r="EL520" s="13"/>
      <c r="EM520" s="13"/>
      <c r="EN520" s="13"/>
      <c r="EO520" s="13"/>
      <c r="EP520" s="13"/>
      <c r="EQ520" s="13"/>
      <c r="ER520" s="13"/>
      <c r="ES520" s="13"/>
      <c r="ET520" s="13"/>
      <c r="EU520" s="13"/>
      <c r="EV520" s="13"/>
      <c r="EW520" s="13"/>
      <c r="EX520" s="13"/>
      <c r="EY520" s="13"/>
      <c r="EZ520" s="13"/>
      <c r="FA520" s="13"/>
      <c r="FB520" s="13"/>
      <c r="FC520" s="13"/>
      <c r="FD520" s="13"/>
      <c r="FE520" s="13"/>
      <c r="FF520" s="13"/>
      <c r="FG520" s="13"/>
      <c r="FH520" s="13"/>
      <c r="FI520" s="13"/>
      <c r="FJ520" s="13"/>
    </row>
    <row r="521" spans="2:166" x14ac:dyDescent="0.25"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B521" s="13"/>
      <c r="DC521" s="13"/>
      <c r="DD521" s="13"/>
      <c r="DE521" s="13"/>
      <c r="DF521" s="13"/>
      <c r="DG521" s="13"/>
      <c r="DH521" s="13"/>
      <c r="DI521" s="13"/>
      <c r="DJ521" s="13"/>
      <c r="DK521" s="13"/>
      <c r="DL521" s="13"/>
      <c r="DM521" s="13"/>
      <c r="DN521" s="13"/>
      <c r="DO521" s="13"/>
      <c r="DP521" s="13"/>
      <c r="DQ521" s="13"/>
      <c r="DR521" s="13"/>
      <c r="DS521" s="13"/>
      <c r="DT521" s="13"/>
      <c r="DU521" s="13"/>
      <c r="DV521" s="13"/>
      <c r="DW521" s="13"/>
      <c r="DX521" s="13"/>
      <c r="DY521" s="13"/>
      <c r="DZ521" s="13"/>
      <c r="EA521" s="13"/>
      <c r="EB521" s="13"/>
      <c r="EC521" s="13"/>
      <c r="ED521" s="13"/>
      <c r="EE521" s="13"/>
      <c r="EF521" s="13"/>
      <c r="EG521" s="13"/>
      <c r="EH521" s="13"/>
      <c r="EI521" s="13"/>
      <c r="EJ521" s="13"/>
      <c r="EK521" s="13"/>
      <c r="EL521" s="13"/>
      <c r="EM521" s="13"/>
      <c r="EN521" s="13"/>
      <c r="EO521" s="13"/>
      <c r="EP521" s="13"/>
      <c r="EQ521" s="13"/>
      <c r="ER521" s="13"/>
      <c r="ES521" s="13"/>
      <c r="ET521" s="13"/>
      <c r="EU521" s="13"/>
      <c r="EV521" s="13"/>
      <c r="EW521" s="13"/>
      <c r="EX521" s="13"/>
      <c r="EY521" s="13"/>
      <c r="EZ521" s="13"/>
      <c r="FA521" s="13"/>
      <c r="FB521" s="13"/>
      <c r="FC521" s="13"/>
      <c r="FD521" s="13"/>
      <c r="FE521" s="13"/>
      <c r="FF521" s="13"/>
      <c r="FG521" s="13"/>
      <c r="FH521" s="13"/>
      <c r="FI521" s="13"/>
      <c r="FJ521" s="13"/>
    </row>
    <row r="522" spans="2:166" x14ac:dyDescent="0.25"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B522" s="13"/>
      <c r="DC522" s="13"/>
      <c r="DD522" s="13"/>
      <c r="DE522" s="13"/>
      <c r="DF522" s="13"/>
      <c r="DG522" s="13"/>
      <c r="DH522" s="13"/>
      <c r="DI522" s="13"/>
      <c r="DJ522" s="13"/>
      <c r="DK522" s="13"/>
      <c r="DL522" s="13"/>
      <c r="DM522" s="13"/>
      <c r="DN522" s="13"/>
      <c r="DO522" s="13"/>
      <c r="DP522" s="13"/>
      <c r="DQ522" s="13"/>
      <c r="DR522" s="13"/>
      <c r="DS522" s="13"/>
      <c r="DT522" s="13"/>
      <c r="DU522" s="13"/>
      <c r="DV522" s="13"/>
      <c r="DW522" s="13"/>
      <c r="DX522" s="13"/>
      <c r="DY522" s="13"/>
      <c r="DZ522" s="13"/>
      <c r="EA522" s="13"/>
      <c r="EB522" s="13"/>
      <c r="EC522" s="13"/>
      <c r="ED522" s="13"/>
      <c r="EE522" s="13"/>
      <c r="EF522" s="13"/>
      <c r="EG522" s="13"/>
      <c r="EH522" s="13"/>
      <c r="EI522" s="13"/>
      <c r="EJ522" s="13"/>
      <c r="EK522" s="13"/>
      <c r="EL522" s="13"/>
      <c r="EM522" s="13"/>
      <c r="EN522" s="13"/>
      <c r="EO522" s="13"/>
      <c r="EP522" s="13"/>
      <c r="EQ522" s="13"/>
      <c r="ER522" s="13"/>
      <c r="ES522" s="13"/>
      <c r="ET522" s="13"/>
      <c r="EU522" s="13"/>
      <c r="EV522" s="13"/>
      <c r="EW522" s="13"/>
      <c r="EX522" s="13"/>
      <c r="EY522" s="13"/>
      <c r="EZ522" s="13"/>
      <c r="FA522" s="13"/>
      <c r="FB522" s="13"/>
      <c r="FC522" s="13"/>
      <c r="FD522" s="13"/>
      <c r="FE522" s="13"/>
      <c r="FF522" s="13"/>
      <c r="FG522" s="13"/>
      <c r="FH522" s="13"/>
      <c r="FI522" s="13"/>
      <c r="FJ522" s="13"/>
    </row>
    <row r="523" spans="2:166" x14ac:dyDescent="0.25"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B523" s="13"/>
      <c r="DC523" s="13"/>
      <c r="DD523" s="13"/>
      <c r="DE523" s="13"/>
      <c r="DF523" s="13"/>
      <c r="DG523" s="13"/>
      <c r="DH523" s="13"/>
      <c r="DI523" s="13"/>
      <c r="DJ523" s="13"/>
      <c r="DK523" s="13"/>
      <c r="DL523" s="13"/>
      <c r="DM523" s="13"/>
      <c r="DN523" s="13"/>
      <c r="DO523" s="13"/>
      <c r="DP523" s="13"/>
      <c r="DQ523" s="13"/>
      <c r="DR523" s="13"/>
      <c r="DS523" s="13"/>
      <c r="DT523" s="13"/>
      <c r="DU523" s="13"/>
      <c r="DV523" s="13"/>
      <c r="DW523" s="13"/>
      <c r="DX523" s="13"/>
      <c r="DY523" s="13"/>
      <c r="DZ523" s="13"/>
      <c r="EA523" s="13"/>
      <c r="EB523" s="13"/>
      <c r="EC523" s="13"/>
      <c r="ED523" s="13"/>
      <c r="EE523" s="13"/>
      <c r="EF523" s="13"/>
      <c r="EG523" s="13"/>
      <c r="EH523" s="13"/>
      <c r="EI523" s="13"/>
      <c r="EJ523" s="13"/>
      <c r="EK523" s="13"/>
      <c r="EL523" s="13"/>
      <c r="EM523" s="13"/>
      <c r="EN523" s="13"/>
      <c r="EO523" s="13"/>
      <c r="EP523" s="13"/>
      <c r="EQ523" s="13"/>
      <c r="ER523" s="13"/>
      <c r="ES523" s="13"/>
      <c r="ET523" s="13"/>
      <c r="EU523" s="13"/>
      <c r="EV523" s="13"/>
      <c r="EW523" s="13"/>
      <c r="EX523" s="13"/>
      <c r="EY523" s="13"/>
      <c r="EZ523" s="13"/>
      <c r="FA523" s="13"/>
      <c r="FB523" s="13"/>
      <c r="FC523" s="13"/>
      <c r="FD523" s="13"/>
      <c r="FE523" s="13"/>
      <c r="FF523" s="13"/>
      <c r="FG523" s="13"/>
      <c r="FH523" s="13"/>
      <c r="FI523" s="13"/>
      <c r="FJ523" s="13"/>
    </row>
    <row r="524" spans="2:166" x14ac:dyDescent="0.25"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B524" s="13"/>
      <c r="DC524" s="13"/>
      <c r="DD524" s="13"/>
      <c r="DE524" s="13"/>
      <c r="DF524" s="13"/>
      <c r="DG524" s="13"/>
      <c r="DH524" s="13"/>
      <c r="DI524" s="13"/>
      <c r="DJ524" s="13"/>
      <c r="DK524" s="13"/>
      <c r="DL524" s="13"/>
      <c r="DM524" s="13"/>
      <c r="DN524" s="13"/>
      <c r="DO524" s="13"/>
      <c r="DP524" s="13"/>
      <c r="DQ524" s="13"/>
      <c r="DR524" s="13"/>
      <c r="DS524" s="13"/>
      <c r="DT524" s="13"/>
      <c r="DU524" s="13"/>
      <c r="DV524" s="13"/>
      <c r="DW524" s="13"/>
      <c r="DX524" s="13"/>
      <c r="DY524" s="13"/>
      <c r="DZ524" s="13"/>
      <c r="EA524" s="13"/>
      <c r="EB524" s="13"/>
      <c r="EC524" s="13"/>
      <c r="ED524" s="13"/>
      <c r="EE524" s="13"/>
      <c r="EF524" s="13"/>
      <c r="EG524" s="13"/>
      <c r="EH524" s="13"/>
      <c r="EI524" s="13"/>
      <c r="EJ524" s="13"/>
      <c r="EK524" s="13"/>
      <c r="EL524" s="13"/>
      <c r="EM524" s="13"/>
      <c r="EN524" s="13"/>
      <c r="EO524" s="13"/>
      <c r="EP524" s="13"/>
      <c r="EQ524" s="13"/>
      <c r="ER524" s="13"/>
      <c r="ES524" s="13"/>
      <c r="ET524" s="13"/>
      <c r="EU524" s="13"/>
      <c r="EV524" s="13"/>
      <c r="EW524" s="13"/>
      <c r="EX524" s="13"/>
      <c r="EY524" s="13"/>
      <c r="EZ524" s="13"/>
      <c r="FA524" s="13"/>
      <c r="FB524" s="13"/>
      <c r="FC524" s="13"/>
      <c r="FD524" s="13"/>
      <c r="FE524" s="13"/>
      <c r="FF524" s="13"/>
      <c r="FG524" s="13"/>
      <c r="FH524" s="13"/>
      <c r="FI524" s="13"/>
      <c r="FJ524" s="13"/>
    </row>
    <row r="525" spans="2:166" x14ac:dyDescent="0.25"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B525" s="13"/>
      <c r="DC525" s="13"/>
      <c r="DD525" s="13"/>
      <c r="DE525" s="13"/>
      <c r="DF525" s="13"/>
      <c r="DG525" s="13"/>
      <c r="DH525" s="13"/>
      <c r="DI525" s="13"/>
      <c r="DJ525" s="13"/>
      <c r="DK525" s="13"/>
      <c r="DL525" s="13"/>
      <c r="DM525" s="13"/>
      <c r="DN525" s="13"/>
      <c r="DO525" s="13"/>
      <c r="DP525" s="13"/>
      <c r="DQ525" s="13"/>
      <c r="DR525" s="13"/>
      <c r="DS525" s="13"/>
      <c r="DT525" s="13"/>
      <c r="DU525" s="13"/>
      <c r="DV525" s="13"/>
      <c r="DW525" s="13"/>
      <c r="DX525" s="13"/>
      <c r="DY525" s="13"/>
      <c r="DZ525" s="13"/>
      <c r="EA525" s="13"/>
      <c r="EB525" s="13"/>
      <c r="EC525" s="13"/>
      <c r="ED525" s="13"/>
      <c r="EE525" s="13"/>
      <c r="EF525" s="13"/>
      <c r="EG525" s="13"/>
      <c r="EH525" s="13"/>
      <c r="EI525" s="13"/>
      <c r="EJ525" s="13"/>
      <c r="EK525" s="13"/>
      <c r="EL525" s="13"/>
      <c r="EM525" s="13"/>
      <c r="EN525" s="13"/>
      <c r="EO525" s="13"/>
      <c r="EP525" s="13"/>
      <c r="EQ525" s="13"/>
      <c r="ER525" s="13"/>
      <c r="ES525" s="13"/>
      <c r="ET525" s="13"/>
      <c r="EU525" s="13"/>
      <c r="EV525" s="13"/>
      <c r="EW525" s="13"/>
      <c r="EX525" s="13"/>
      <c r="EY525" s="13"/>
      <c r="EZ525" s="13"/>
      <c r="FA525" s="13"/>
      <c r="FB525" s="13"/>
      <c r="FC525" s="13"/>
      <c r="FD525" s="13"/>
      <c r="FE525" s="13"/>
      <c r="FF525" s="13"/>
      <c r="FG525" s="13"/>
      <c r="FH525" s="13"/>
      <c r="FI525" s="13"/>
      <c r="FJ525" s="13"/>
    </row>
    <row r="526" spans="2:166" x14ac:dyDescent="0.25"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B526" s="13"/>
      <c r="DC526" s="13"/>
      <c r="DD526" s="13"/>
      <c r="DE526" s="13"/>
      <c r="DF526" s="13"/>
      <c r="DG526" s="13"/>
      <c r="DH526" s="13"/>
      <c r="DI526" s="13"/>
      <c r="DJ526" s="13"/>
      <c r="DK526" s="13"/>
      <c r="DL526" s="13"/>
      <c r="DM526" s="13"/>
      <c r="DN526" s="13"/>
      <c r="DO526" s="13"/>
      <c r="DP526" s="13"/>
      <c r="DQ526" s="13"/>
      <c r="DR526" s="13"/>
      <c r="DS526" s="13"/>
      <c r="DT526" s="13"/>
      <c r="DU526" s="13"/>
      <c r="DV526" s="13"/>
      <c r="DW526" s="13"/>
      <c r="DX526" s="13"/>
      <c r="DY526" s="13"/>
      <c r="DZ526" s="13"/>
      <c r="EA526" s="13"/>
      <c r="EB526" s="13"/>
      <c r="EC526" s="13"/>
      <c r="ED526" s="13"/>
      <c r="EE526" s="13"/>
      <c r="EF526" s="13"/>
      <c r="EG526" s="13"/>
      <c r="EH526" s="13"/>
      <c r="EI526" s="13"/>
      <c r="EJ526" s="13"/>
      <c r="EK526" s="13"/>
      <c r="EL526" s="13"/>
      <c r="EM526" s="13"/>
      <c r="EN526" s="13"/>
      <c r="EO526" s="13"/>
      <c r="EP526" s="13"/>
      <c r="EQ526" s="13"/>
      <c r="ER526" s="13"/>
      <c r="ES526" s="13"/>
      <c r="ET526" s="13"/>
      <c r="EU526" s="13"/>
      <c r="EV526" s="13"/>
      <c r="EW526" s="13"/>
      <c r="EX526" s="13"/>
      <c r="EY526" s="13"/>
      <c r="EZ526" s="13"/>
      <c r="FA526" s="13"/>
      <c r="FB526" s="13"/>
      <c r="FC526" s="13"/>
      <c r="FD526" s="13"/>
      <c r="FE526" s="13"/>
      <c r="FF526" s="13"/>
      <c r="FG526" s="13"/>
      <c r="FH526" s="13"/>
      <c r="FI526" s="13"/>
      <c r="FJ526" s="13"/>
    </row>
    <row r="527" spans="2:166" x14ac:dyDescent="0.25"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B527" s="13"/>
      <c r="DC527" s="13"/>
      <c r="DD527" s="13"/>
      <c r="DE527" s="13"/>
      <c r="DF527" s="13"/>
      <c r="DG527" s="13"/>
      <c r="DH527" s="13"/>
      <c r="DI527" s="13"/>
      <c r="DJ527" s="13"/>
      <c r="DK527" s="13"/>
      <c r="DL527" s="13"/>
      <c r="DM527" s="13"/>
      <c r="DN527" s="13"/>
      <c r="DO527" s="13"/>
      <c r="DP527" s="13"/>
      <c r="DQ527" s="13"/>
      <c r="DR527" s="13"/>
      <c r="DS527" s="13"/>
      <c r="DT527" s="13"/>
      <c r="DU527" s="13"/>
      <c r="DV527" s="13"/>
      <c r="DW527" s="13"/>
      <c r="DX527" s="13"/>
      <c r="DY527" s="13"/>
      <c r="DZ527" s="13"/>
      <c r="EA527" s="13"/>
      <c r="EB527" s="13"/>
      <c r="EC527" s="13"/>
      <c r="ED527" s="13"/>
      <c r="EE527" s="13"/>
      <c r="EF527" s="13"/>
      <c r="EG527" s="13"/>
      <c r="EH527" s="13"/>
      <c r="EI527" s="13"/>
      <c r="EJ527" s="13"/>
      <c r="EK527" s="13"/>
      <c r="EL527" s="13"/>
      <c r="EM527" s="13"/>
      <c r="EN527" s="13"/>
      <c r="EO527" s="13"/>
      <c r="EP527" s="13"/>
      <c r="EQ527" s="13"/>
      <c r="ER527" s="13"/>
      <c r="ES527" s="13"/>
      <c r="ET527" s="13"/>
      <c r="EU527" s="13"/>
      <c r="EV527" s="13"/>
      <c r="EW527" s="13"/>
      <c r="EX527" s="13"/>
      <c r="EY527" s="13"/>
      <c r="EZ527" s="13"/>
      <c r="FA527" s="13"/>
      <c r="FB527" s="13"/>
      <c r="FC527" s="13"/>
      <c r="FD527" s="13"/>
      <c r="FE527" s="13"/>
      <c r="FF527" s="13"/>
      <c r="FG527" s="13"/>
      <c r="FH527" s="13"/>
      <c r="FI527" s="13"/>
      <c r="FJ527" s="13"/>
    </row>
    <row r="528" spans="2:166" x14ac:dyDescent="0.25"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B528" s="13"/>
      <c r="DC528" s="13"/>
      <c r="DD528" s="13"/>
      <c r="DE528" s="13"/>
      <c r="DF528" s="13"/>
      <c r="DG528" s="13"/>
      <c r="DH528" s="13"/>
      <c r="DI528" s="13"/>
      <c r="DJ528" s="13"/>
      <c r="DK528" s="13"/>
      <c r="DL528" s="13"/>
      <c r="DM528" s="13"/>
      <c r="DN528" s="13"/>
      <c r="DO528" s="13"/>
      <c r="DP528" s="13"/>
      <c r="DQ528" s="13"/>
      <c r="DR528" s="13"/>
      <c r="DS528" s="13"/>
      <c r="DT528" s="13"/>
      <c r="DU528" s="13"/>
      <c r="DV528" s="13"/>
      <c r="DW528" s="13"/>
      <c r="DX528" s="13"/>
      <c r="DY528" s="13"/>
      <c r="DZ528" s="13"/>
      <c r="EA528" s="13"/>
      <c r="EB528" s="13"/>
      <c r="EC528" s="13"/>
      <c r="ED528" s="13"/>
      <c r="EE528" s="13"/>
      <c r="EF528" s="13"/>
      <c r="EG528" s="13"/>
      <c r="EH528" s="13"/>
      <c r="EI528" s="13"/>
      <c r="EJ528" s="13"/>
      <c r="EK528" s="13"/>
      <c r="EL528" s="13"/>
      <c r="EM528" s="13"/>
      <c r="EN528" s="13"/>
      <c r="EO528" s="13"/>
      <c r="EP528" s="13"/>
      <c r="EQ528" s="13"/>
      <c r="ER528" s="13"/>
      <c r="ES528" s="13"/>
      <c r="ET528" s="13"/>
      <c r="EU528" s="13"/>
      <c r="EV528" s="13"/>
      <c r="EW528" s="13"/>
      <c r="EX528" s="13"/>
      <c r="EY528" s="13"/>
      <c r="EZ528" s="13"/>
      <c r="FA528" s="13"/>
      <c r="FB528" s="13"/>
      <c r="FC528" s="13"/>
      <c r="FD528" s="13"/>
      <c r="FE528" s="13"/>
      <c r="FF528" s="13"/>
      <c r="FG528" s="13"/>
      <c r="FH528" s="13"/>
      <c r="FI528" s="13"/>
      <c r="FJ528" s="13"/>
    </row>
    <row r="529" spans="2:166" x14ac:dyDescent="0.25"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B529" s="13"/>
      <c r="DC529" s="13"/>
      <c r="DD529" s="13"/>
      <c r="DE529" s="13"/>
      <c r="DF529" s="13"/>
      <c r="DG529" s="13"/>
      <c r="DH529" s="13"/>
      <c r="DI529" s="13"/>
      <c r="DJ529" s="13"/>
      <c r="DK529" s="13"/>
      <c r="DL529" s="13"/>
      <c r="DM529" s="13"/>
      <c r="DN529" s="13"/>
      <c r="DO529" s="13"/>
      <c r="DP529" s="13"/>
      <c r="DQ529" s="13"/>
      <c r="DR529" s="13"/>
      <c r="DS529" s="13"/>
      <c r="DT529" s="13"/>
      <c r="DU529" s="13"/>
      <c r="DV529" s="13"/>
      <c r="DW529" s="13"/>
      <c r="DX529" s="13"/>
      <c r="DY529" s="13"/>
      <c r="DZ529" s="13"/>
      <c r="EA529" s="13"/>
      <c r="EB529" s="13"/>
      <c r="EC529" s="13"/>
      <c r="ED529" s="13"/>
      <c r="EE529" s="13"/>
      <c r="EF529" s="13"/>
      <c r="EG529" s="13"/>
      <c r="EH529" s="13"/>
      <c r="EI529" s="13"/>
      <c r="EJ529" s="13"/>
      <c r="EK529" s="13"/>
      <c r="EL529" s="13"/>
      <c r="EM529" s="13"/>
      <c r="EN529" s="13"/>
      <c r="EO529" s="13"/>
      <c r="EP529" s="13"/>
      <c r="EQ529" s="13"/>
      <c r="ER529" s="13"/>
      <c r="ES529" s="13"/>
      <c r="ET529" s="13"/>
      <c r="EU529" s="13"/>
      <c r="EV529" s="13"/>
      <c r="EW529" s="13"/>
      <c r="EX529" s="13"/>
      <c r="EY529" s="13"/>
      <c r="EZ529" s="13"/>
      <c r="FA529" s="13"/>
      <c r="FB529" s="13"/>
      <c r="FC529" s="13"/>
      <c r="FD529" s="13"/>
      <c r="FE529" s="13"/>
      <c r="FF529" s="13"/>
      <c r="FG529" s="13"/>
      <c r="FH529" s="13"/>
      <c r="FI529" s="13"/>
      <c r="FJ529" s="13"/>
    </row>
    <row r="530" spans="2:166" x14ac:dyDescent="0.25"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B530" s="13"/>
      <c r="DC530" s="13"/>
      <c r="DD530" s="13"/>
      <c r="DE530" s="13"/>
      <c r="DF530" s="13"/>
      <c r="DG530" s="13"/>
      <c r="DH530" s="13"/>
      <c r="DI530" s="13"/>
      <c r="DJ530" s="13"/>
      <c r="DK530" s="13"/>
      <c r="DL530" s="13"/>
      <c r="DM530" s="13"/>
      <c r="DN530" s="13"/>
      <c r="DO530" s="13"/>
      <c r="DP530" s="13"/>
      <c r="DQ530" s="13"/>
      <c r="DR530" s="13"/>
      <c r="DS530" s="13"/>
      <c r="DT530" s="13"/>
      <c r="DU530" s="13"/>
      <c r="DV530" s="13"/>
      <c r="DW530" s="13"/>
      <c r="DX530" s="13"/>
      <c r="DY530" s="13"/>
      <c r="DZ530" s="13"/>
      <c r="EA530" s="13"/>
      <c r="EB530" s="13"/>
      <c r="EC530" s="13"/>
      <c r="ED530" s="13"/>
      <c r="EE530" s="13"/>
      <c r="EF530" s="13"/>
      <c r="EG530" s="13"/>
      <c r="EH530" s="13"/>
      <c r="EI530" s="13"/>
      <c r="EJ530" s="13"/>
      <c r="EK530" s="13"/>
      <c r="EL530" s="13"/>
      <c r="EM530" s="13"/>
      <c r="EN530" s="13"/>
      <c r="EO530" s="13"/>
      <c r="EP530" s="13"/>
      <c r="EQ530" s="13"/>
      <c r="ER530" s="13"/>
      <c r="ES530" s="13"/>
      <c r="ET530" s="13"/>
      <c r="EU530" s="13"/>
      <c r="EV530" s="13"/>
      <c r="EW530" s="13"/>
      <c r="EX530" s="13"/>
      <c r="EY530" s="13"/>
      <c r="EZ530" s="13"/>
      <c r="FA530" s="13"/>
      <c r="FB530" s="13"/>
      <c r="FC530" s="13"/>
      <c r="FD530" s="13"/>
      <c r="FE530" s="13"/>
      <c r="FF530" s="13"/>
      <c r="FG530" s="13"/>
      <c r="FH530" s="13"/>
      <c r="FI530" s="13"/>
      <c r="FJ530" s="13"/>
    </row>
    <row r="531" spans="2:166" x14ac:dyDescent="0.25"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B531" s="13"/>
      <c r="DC531" s="13"/>
      <c r="DD531" s="13"/>
      <c r="DE531" s="13"/>
      <c r="DF531" s="13"/>
      <c r="DG531" s="13"/>
      <c r="DH531" s="13"/>
      <c r="DI531" s="13"/>
      <c r="DJ531" s="13"/>
      <c r="DK531" s="13"/>
      <c r="DL531" s="13"/>
      <c r="DM531" s="13"/>
      <c r="DN531" s="13"/>
      <c r="DO531" s="13"/>
      <c r="DP531" s="13"/>
      <c r="DQ531" s="13"/>
      <c r="DR531" s="13"/>
      <c r="DS531" s="13"/>
      <c r="DT531" s="13"/>
      <c r="DU531" s="13"/>
      <c r="DV531" s="13"/>
      <c r="DW531" s="13"/>
      <c r="DX531" s="13"/>
      <c r="DY531" s="13"/>
      <c r="DZ531" s="13"/>
      <c r="EA531" s="13"/>
      <c r="EB531" s="13"/>
      <c r="EC531" s="13"/>
      <c r="ED531" s="13"/>
      <c r="EE531" s="13"/>
      <c r="EF531" s="13"/>
      <c r="EG531" s="13"/>
      <c r="EH531" s="13"/>
      <c r="EI531" s="13"/>
      <c r="EJ531" s="13"/>
      <c r="EK531" s="13"/>
      <c r="EL531" s="13"/>
      <c r="EM531" s="13"/>
      <c r="EN531" s="13"/>
      <c r="EO531" s="13"/>
      <c r="EP531" s="13"/>
      <c r="EQ531" s="13"/>
      <c r="ER531" s="13"/>
      <c r="ES531" s="13"/>
      <c r="ET531" s="13"/>
      <c r="EU531" s="13"/>
      <c r="EV531" s="13"/>
      <c r="EW531" s="13"/>
      <c r="EX531" s="13"/>
      <c r="EY531" s="13"/>
      <c r="EZ531" s="13"/>
      <c r="FA531" s="13"/>
      <c r="FB531" s="13"/>
      <c r="FC531" s="13"/>
      <c r="FD531" s="13"/>
      <c r="FE531" s="13"/>
      <c r="FF531" s="13"/>
      <c r="FG531" s="13"/>
      <c r="FH531" s="13"/>
      <c r="FI531" s="13"/>
      <c r="FJ531" s="13"/>
    </row>
    <row r="532" spans="2:166" x14ac:dyDescent="0.25"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B532" s="13"/>
      <c r="DC532" s="13"/>
      <c r="DD532" s="13"/>
      <c r="DE532" s="13"/>
      <c r="DF532" s="13"/>
      <c r="DG532" s="13"/>
      <c r="DH532" s="13"/>
      <c r="DI532" s="13"/>
      <c r="DJ532" s="13"/>
      <c r="DK532" s="13"/>
      <c r="DL532" s="13"/>
      <c r="DM532" s="13"/>
      <c r="DN532" s="13"/>
      <c r="DO532" s="13"/>
      <c r="DP532" s="13"/>
      <c r="DQ532" s="13"/>
      <c r="DR532" s="13"/>
      <c r="DS532" s="13"/>
      <c r="DT532" s="13"/>
      <c r="DU532" s="13"/>
      <c r="DV532" s="13"/>
      <c r="DW532" s="13"/>
      <c r="DX532" s="13"/>
      <c r="DY532" s="13"/>
      <c r="DZ532" s="13"/>
      <c r="EA532" s="13"/>
      <c r="EB532" s="13"/>
      <c r="EC532" s="13"/>
      <c r="ED532" s="13"/>
      <c r="EE532" s="13"/>
      <c r="EF532" s="13"/>
      <c r="EG532" s="13"/>
      <c r="EH532" s="13"/>
      <c r="EI532" s="13"/>
      <c r="EJ532" s="13"/>
      <c r="EK532" s="13"/>
      <c r="EL532" s="13"/>
      <c r="EM532" s="13"/>
      <c r="EN532" s="13"/>
      <c r="EO532" s="13"/>
      <c r="EP532" s="13"/>
      <c r="EQ532" s="13"/>
      <c r="ER532" s="13"/>
      <c r="ES532" s="13"/>
      <c r="ET532" s="13"/>
      <c r="EU532" s="13"/>
      <c r="EV532" s="13"/>
      <c r="EW532" s="13"/>
      <c r="EX532" s="13"/>
      <c r="EY532" s="13"/>
      <c r="EZ532" s="13"/>
      <c r="FA532" s="13"/>
      <c r="FB532" s="13"/>
      <c r="FC532" s="13"/>
      <c r="FD532" s="13"/>
      <c r="FE532" s="13"/>
      <c r="FF532" s="13"/>
      <c r="FG532" s="13"/>
      <c r="FH532" s="13"/>
      <c r="FI532" s="13"/>
      <c r="FJ532" s="13"/>
    </row>
    <row r="533" spans="2:166" x14ac:dyDescent="0.25"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B533" s="13"/>
      <c r="DC533" s="13"/>
      <c r="DD533" s="13"/>
      <c r="DE533" s="13"/>
      <c r="DF533" s="13"/>
      <c r="DG533" s="13"/>
      <c r="DH533" s="13"/>
      <c r="DI533" s="13"/>
      <c r="DJ533" s="13"/>
      <c r="DK533" s="13"/>
      <c r="DL533" s="13"/>
      <c r="DM533" s="13"/>
      <c r="DN533" s="13"/>
      <c r="DO533" s="13"/>
      <c r="DP533" s="13"/>
      <c r="DQ533" s="13"/>
      <c r="DR533" s="13"/>
      <c r="DS533" s="13"/>
      <c r="DT533" s="13"/>
      <c r="DU533" s="13"/>
      <c r="DV533" s="13"/>
      <c r="DW533" s="13"/>
      <c r="DX533" s="13"/>
      <c r="DY533" s="13"/>
      <c r="DZ533" s="13"/>
      <c r="EA533" s="13"/>
      <c r="EB533" s="13"/>
      <c r="EC533" s="13"/>
      <c r="ED533" s="13"/>
      <c r="EE533" s="13"/>
      <c r="EF533" s="13"/>
      <c r="EG533" s="13"/>
      <c r="EH533" s="13"/>
      <c r="EI533" s="13"/>
      <c r="EJ533" s="13"/>
      <c r="EK533" s="13"/>
      <c r="EL533" s="13"/>
      <c r="EM533" s="13"/>
      <c r="EN533" s="13"/>
      <c r="EO533" s="13"/>
      <c r="EP533" s="13"/>
      <c r="EQ533" s="13"/>
      <c r="ER533" s="13"/>
      <c r="ES533" s="13"/>
      <c r="ET533" s="13"/>
      <c r="EU533" s="13"/>
      <c r="EV533" s="13"/>
      <c r="EW533" s="13"/>
      <c r="EX533" s="13"/>
      <c r="EY533" s="13"/>
      <c r="EZ533" s="13"/>
      <c r="FA533" s="13"/>
      <c r="FB533" s="13"/>
      <c r="FC533" s="13"/>
      <c r="FD533" s="13"/>
      <c r="FE533" s="13"/>
      <c r="FF533" s="13"/>
      <c r="FG533" s="13"/>
      <c r="FH533" s="13"/>
      <c r="FI533" s="13"/>
      <c r="FJ533" s="13"/>
    </row>
    <row r="534" spans="2:166" x14ac:dyDescent="0.25"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B534" s="13"/>
      <c r="DC534" s="13"/>
      <c r="DD534" s="13"/>
      <c r="DE534" s="13"/>
      <c r="DF534" s="13"/>
      <c r="DG534" s="13"/>
      <c r="DH534" s="13"/>
      <c r="DI534" s="13"/>
      <c r="DJ534" s="13"/>
      <c r="DK534" s="13"/>
      <c r="DL534" s="13"/>
      <c r="DM534" s="13"/>
      <c r="DN534" s="13"/>
      <c r="DO534" s="13"/>
      <c r="DP534" s="13"/>
      <c r="DQ534" s="13"/>
      <c r="DR534" s="13"/>
      <c r="DS534" s="13"/>
      <c r="DT534" s="13"/>
      <c r="DU534" s="13"/>
      <c r="DV534" s="13"/>
      <c r="DW534" s="13"/>
      <c r="DX534" s="13"/>
      <c r="DY534" s="13"/>
      <c r="DZ534" s="13"/>
      <c r="EA534" s="13"/>
      <c r="EB534" s="13"/>
      <c r="EC534" s="13"/>
      <c r="ED534" s="13"/>
      <c r="EE534" s="13"/>
      <c r="EF534" s="13"/>
      <c r="EG534" s="13"/>
      <c r="EH534" s="13"/>
      <c r="EI534" s="13"/>
      <c r="EJ534" s="13"/>
      <c r="EK534" s="13"/>
      <c r="EL534" s="13"/>
      <c r="EM534" s="13"/>
      <c r="EN534" s="13"/>
      <c r="EO534" s="13"/>
      <c r="EP534" s="13"/>
      <c r="EQ534" s="13"/>
      <c r="ER534" s="13"/>
      <c r="ES534" s="13"/>
      <c r="ET534" s="13"/>
      <c r="EU534" s="13"/>
      <c r="EV534" s="13"/>
      <c r="EW534" s="13"/>
      <c r="EX534" s="13"/>
      <c r="EY534" s="13"/>
      <c r="EZ534" s="13"/>
      <c r="FA534" s="13"/>
      <c r="FB534" s="13"/>
      <c r="FC534" s="13"/>
      <c r="FD534" s="13"/>
      <c r="FE534" s="13"/>
      <c r="FF534" s="13"/>
      <c r="FG534" s="13"/>
      <c r="FH534" s="13"/>
      <c r="FI534" s="13"/>
      <c r="FJ534" s="13"/>
    </row>
    <row r="535" spans="2:166" x14ac:dyDescent="0.25"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B535" s="13"/>
      <c r="DC535" s="13"/>
      <c r="DD535" s="13"/>
      <c r="DE535" s="13"/>
      <c r="DF535" s="13"/>
      <c r="DG535" s="13"/>
      <c r="DH535" s="13"/>
      <c r="DI535" s="13"/>
      <c r="DJ535" s="13"/>
      <c r="DK535" s="13"/>
      <c r="DL535" s="13"/>
      <c r="DM535" s="13"/>
      <c r="DN535" s="13"/>
      <c r="DO535" s="13"/>
      <c r="DP535" s="13"/>
      <c r="DQ535" s="13"/>
      <c r="DR535" s="13"/>
      <c r="DS535" s="13"/>
      <c r="DT535" s="13"/>
      <c r="DU535" s="13"/>
      <c r="DV535" s="13"/>
      <c r="DW535" s="13"/>
      <c r="DX535" s="13"/>
      <c r="DY535" s="13"/>
      <c r="DZ535" s="13"/>
      <c r="EA535" s="13"/>
      <c r="EB535" s="13"/>
      <c r="EC535" s="13"/>
      <c r="ED535" s="13"/>
      <c r="EE535" s="13"/>
      <c r="EF535" s="13"/>
      <c r="EG535" s="13"/>
      <c r="EH535" s="13"/>
      <c r="EI535" s="13"/>
      <c r="EJ535" s="13"/>
      <c r="EK535" s="13"/>
      <c r="EL535" s="13"/>
      <c r="EM535" s="13"/>
      <c r="EN535" s="13"/>
      <c r="EO535" s="13"/>
      <c r="EP535" s="13"/>
      <c r="EQ535" s="13"/>
      <c r="ER535" s="13"/>
      <c r="ES535" s="13"/>
      <c r="ET535" s="13"/>
      <c r="EU535" s="13"/>
      <c r="EV535" s="13"/>
      <c r="EW535" s="13"/>
      <c r="EX535" s="13"/>
      <c r="EY535" s="13"/>
      <c r="EZ535" s="13"/>
      <c r="FA535" s="13"/>
      <c r="FB535" s="13"/>
      <c r="FC535" s="13"/>
      <c r="FD535" s="13"/>
      <c r="FE535" s="13"/>
      <c r="FF535" s="13"/>
      <c r="FG535" s="13"/>
      <c r="FH535" s="13"/>
      <c r="FI535" s="13"/>
      <c r="FJ535" s="13"/>
    </row>
    <row r="536" spans="2:166" x14ac:dyDescent="0.25"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B536" s="13"/>
      <c r="DC536" s="13"/>
      <c r="DD536" s="13"/>
      <c r="DE536" s="13"/>
      <c r="DF536" s="13"/>
      <c r="DG536" s="13"/>
      <c r="DH536" s="13"/>
      <c r="DI536" s="13"/>
      <c r="DJ536" s="13"/>
      <c r="DK536" s="13"/>
      <c r="DL536" s="13"/>
      <c r="DM536" s="13"/>
      <c r="DN536" s="13"/>
      <c r="DO536" s="13"/>
      <c r="DP536" s="13"/>
      <c r="DQ536" s="13"/>
      <c r="DR536" s="13"/>
      <c r="DS536" s="13"/>
      <c r="DT536" s="13"/>
      <c r="DU536" s="13"/>
      <c r="DV536" s="13"/>
      <c r="DW536" s="13"/>
      <c r="DX536" s="13"/>
      <c r="DY536" s="13"/>
      <c r="DZ536" s="13"/>
      <c r="EA536" s="13"/>
      <c r="EB536" s="13"/>
      <c r="EC536" s="13"/>
      <c r="ED536" s="13"/>
      <c r="EE536" s="13"/>
      <c r="EF536" s="13"/>
      <c r="EG536" s="13"/>
      <c r="EH536" s="13"/>
      <c r="EI536" s="13"/>
      <c r="EJ536" s="13"/>
      <c r="EK536" s="13"/>
      <c r="EL536" s="13"/>
      <c r="EM536" s="13"/>
      <c r="EN536" s="13"/>
      <c r="EO536" s="13"/>
      <c r="EP536" s="13"/>
      <c r="EQ536" s="13"/>
      <c r="ER536" s="13"/>
      <c r="ES536" s="13"/>
      <c r="ET536" s="13"/>
      <c r="EU536" s="13"/>
      <c r="EV536" s="13"/>
      <c r="EW536" s="13"/>
      <c r="EX536" s="13"/>
      <c r="EY536" s="13"/>
      <c r="EZ536" s="13"/>
      <c r="FA536" s="13"/>
      <c r="FB536" s="13"/>
      <c r="FC536" s="13"/>
      <c r="FD536" s="13"/>
      <c r="FE536" s="13"/>
      <c r="FF536" s="13"/>
      <c r="FG536" s="13"/>
      <c r="FH536" s="13"/>
      <c r="FI536" s="13"/>
      <c r="FJ536" s="13"/>
    </row>
    <row r="537" spans="2:166" x14ac:dyDescent="0.25"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B537" s="13"/>
      <c r="DC537" s="13"/>
      <c r="DD537" s="13"/>
      <c r="DE537" s="13"/>
      <c r="DF537" s="13"/>
      <c r="DG537" s="13"/>
      <c r="DH537" s="13"/>
      <c r="DI537" s="13"/>
      <c r="DJ537" s="13"/>
      <c r="DK537" s="13"/>
      <c r="DL537" s="13"/>
      <c r="DM537" s="13"/>
      <c r="DN537" s="13"/>
      <c r="DO537" s="13"/>
      <c r="DP537" s="13"/>
      <c r="DQ537" s="13"/>
      <c r="DR537" s="13"/>
      <c r="DS537" s="13"/>
      <c r="DT537" s="13"/>
      <c r="DU537" s="13"/>
      <c r="DV537" s="13"/>
      <c r="DW537" s="13"/>
      <c r="DX537" s="13"/>
      <c r="DY537" s="13"/>
      <c r="DZ537" s="13"/>
      <c r="EA537" s="13"/>
      <c r="EB537" s="13"/>
      <c r="EC537" s="13"/>
      <c r="ED537" s="13"/>
      <c r="EE537" s="13"/>
      <c r="EF537" s="13"/>
      <c r="EG537" s="13"/>
      <c r="EH537" s="13"/>
      <c r="EI537" s="13"/>
      <c r="EJ537" s="13"/>
      <c r="EK537" s="13"/>
      <c r="EL537" s="13"/>
      <c r="EM537" s="13"/>
      <c r="EN537" s="13"/>
      <c r="EO537" s="13"/>
      <c r="EP537" s="13"/>
      <c r="EQ537" s="13"/>
      <c r="ER537" s="13"/>
      <c r="ES537" s="13"/>
      <c r="ET537" s="13"/>
      <c r="EU537" s="13"/>
      <c r="EV537" s="13"/>
      <c r="EW537" s="13"/>
      <c r="EX537" s="13"/>
      <c r="EY537" s="13"/>
      <c r="EZ537" s="13"/>
      <c r="FA537" s="13"/>
      <c r="FB537" s="13"/>
      <c r="FC537" s="13"/>
      <c r="FD537" s="13"/>
      <c r="FE537" s="13"/>
      <c r="FF537" s="13"/>
      <c r="FG537" s="13"/>
      <c r="FH537" s="13"/>
      <c r="FI537" s="13"/>
      <c r="FJ537" s="13"/>
    </row>
    <row r="538" spans="2:166" x14ac:dyDescent="0.25"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B538" s="13"/>
      <c r="DC538" s="13"/>
      <c r="DD538" s="13"/>
      <c r="DE538" s="13"/>
      <c r="DF538" s="13"/>
      <c r="DG538" s="13"/>
      <c r="DH538" s="13"/>
      <c r="DI538" s="13"/>
      <c r="DJ538" s="13"/>
      <c r="DK538" s="13"/>
      <c r="DL538" s="13"/>
      <c r="DM538" s="13"/>
      <c r="DN538" s="13"/>
      <c r="DO538" s="13"/>
      <c r="DP538" s="13"/>
      <c r="DQ538" s="13"/>
      <c r="DR538" s="13"/>
      <c r="DS538" s="13"/>
      <c r="DT538" s="13"/>
      <c r="DU538" s="13"/>
      <c r="DV538" s="13"/>
      <c r="DW538" s="13"/>
      <c r="DX538" s="13"/>
      <c r="DY538" s="13"/>
      <c r="DZ538" s="13"/>
      <c r="EA538" s="13"/>
      <c r="EB538" s="13"/>
      <c r="EC538" s="13"/>
      <c r="ED538" s="13"/>
      <c r="EE538" s="13"/>
      <c r="EF538" s="13"/>
      <c r="EG538" s="13"/>
      <c r="EH538" s="13"/>
      <c r="EI538" s="13"/>
      <c r="EJ538" s="13"/>
      <c r="EK538" s="13"/>
      <c r="EL538" s="13"/>
      <c r="EM538" s="13"/>
      <c r="EN538" s="13"/>
      <c r="EO538" s="13"/>
      <c r="EP538" s="13"/>
      <c r="EQ538" s="13"/>
      <c r="ER538" s="13"/>
      <c r="ES538" s="13"/>
      <c r="ET538" s="13"/>
      <c r="EU538" s="13"/>
      <c r="EV538" s="13"/>
      <c r="EW538" s="13"/>
      <c r="EX538" s="13"/>
      <c r="EY538" s="13"/>
      <c r="EZ538" s="13"/>
      <c r="FA538" s="13"/>
      <c r="FB538" s="13"/>
      <c r="FC538" s="13"/>
      <c r="FD538" s="13"/>
      <c r="FE538" s="13"/>
      <c r="FF538" s="13"/>
      <c r="FG538" s="13"/>
      <c r="FH538" s="13"/>
      <c r="FI538" s="13"/>
      <c r="FJ538" s="13"/>
    </row>
    <row r="539" spans="2:166" x14ac:dyDescent="0.25"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B539" s="13"/>
      <c r="DC539" s="13"/>
      <c r="DD539" s="13"/>
      <c r="DE539" s="13"/>
      <c r="DF539" s="13"/>
      <c r="DG539" s="13"/>
      <c r="DH539" s="13"/>
      <c r="DI539" s="13"/>
      <c r="DJ539" s="13"/>
      <c r="DK539" s="13"/>
      <c r="DL539" s="13"/>
      <c r="DM539" s="13"/>
      <c r="DN539" s="13"/>
      <c r="DO539" s="13"/>
      <c r="DP539" s="13"/>
      <c r="DQ539" s="13"/>
      <c r="DR539" s="13"/>
      <c r="DS539" s="13"/>
      <c r="DT539" s="13"/>
      <c r="DU539" s="13"/>
      <c r="DV539" s="13"/>
      <c r="DW539" s="13"/>
      <c r="DX539" s="13"/>
      <c r="DY539" s="13"/>
      <c r="DZ539" s="13"/>
      <c r="EA539" s="13"/>
      <c r="EB539" s="13"/>
      <c r="EC539" s="13"/>
      <c r="ED539" s="13"/>
      <c r="EE539" s="13"/>
      <c r="EF539" s="13"/>
      <c r="EG539" s="13"/>
      <c r="EH539" s="13"/>
      <c r="EI539" s="13"/>
      <c r="EJ539" s="13"/>
      <c r="EK539" s="13"/>
      <c r="EL539" s="13"/>
      <c r="EM539" s="13"/>
      <c r="EN539" s="13"/>
      <c r="EO539" s="13"/>
      <c r="EP539" s="13"/>
      <c r="EQ539" s="13"/>
      <c r="ER539" s="13"/>
      <c r="ES539" s="13"/>
      <c r="ET539" s="13"/>
      <c r="EU539" s="13"/>
      <c r="EV539" s="13"/>
      <c r="EW539" s="13"/>
      <c r="EX539" s="13"/>
      <c r="EY539" s="13"/>
      <c r="EZ539" s="13"/>
      <c r="FA539" s="13"/>
      <c r="FB539" s="13"/>
      <c r="FC539" s="13"/>
      <c r="FD539" s="13"/>
      <c r="FE539" s="13"/>
      <c r="FF539" s="13"/>
      <c r="FG539" s="13"/>
      <c r="FH539" s="13"/>
      <c r="FI539" s="13"/>
      <c r="FJ539" s="13"/>
    </row>
    <row r="540" spans="2:166" x14ac:dyDescent="0.25"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B540" s="13"/>
      <c r="DC540" s="13"/>
      <c r="DD540" s="13"/>
      <c r="DE540" s="13"/>
      <c r="DF540" s="13"/>
      <c r="DG540" s="13"/>
      <c r="DH540" s="13"/>
      <c r="DI540" s="13"/>
      <c r="DJ540" s="13"/>
      <c r="DK540" s="13"/>
      <c r="DL540" s="13"/>
      <c r="DM540" s="13"/>
      <c r="DN540" s="13"/>
      <c r="DO540" s="13"/>
      <c r="DP540" s="13"/>
      <c r="DQ540" s="13"/>
      <c r="DR540" s="13"/>
      <c r="DS540" s="13"/>
      <c r="DT540" s="13"/>
      <c r="DU540" s="13"/>
      <c r="DV540" s="13"/>
      <c r="DW540" s="13"/>
      <c r="DX540" s="13"/>
      <c r="DY540" s="13"/>
      <c r="DZ540" s="13"/>
      <c r="EA540" s="13"/>
      <c r="EB540" s="13"/>
      <c r="EC540" s="13"/>
      <c r="ED540" s="13"/>
      <c r="EE540" s="13"/>
      <c r="EF540" s="13"/>
      <c r="EG540" s="13"/>
      <c r="EH540" s="13"/>
      <c r="EI540" s="13"/>
      <c r="EJ540" s="13"/>
      <c r="EK540" s="13"/>
      <c r="EL540" s="13"/>
      <c r="EM540" s="13"/>
      <c r="EN540" s="13"/>
      <c r="EO540" s="13"/>
      <c r="EP540" s="13"/>
      <c r="EQ540" s="13"/>
      <c r="ER540" s="13"/>
      <c r="ES540" s="13"/>
      <c r="ET540" s="13"/>
      <c r="EU540" s="13"/>
      <c r="EV540" s="13"/>
      <c r="EW540" s="13"/>
      <c r="EX540" s="13"/>
      <c r="EY540" s="13"/>
      <c r="EZ540" s="13"/>
      <c r="FA540" s="13"/>
      <c r="FB540" s="13"/>
      <c r="FC540" s="13"/>
      <c r="FD540" s="13"/>
      <c r="FE540" s="13"/>
      <c r="FF540" s="13"/>
      <c r="FG540" s="13"/>
      <c r="FH540" s="13"/>
      <c r="FI540" s="13"/>
      <c r="FJ540" s="13"/>
    </row>
    <row r="541" spans="2:166" x14ac:dyDescent="0.25"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B541" s="13"/>
      <c r="DC541" s="13"/>
      <c r="DD541" s="13"/>
      <c r="DE541" s="13"/>
      <c r="DF541" s="13"/>
      <c r="DG541" s="13"/>
      <c r="DH541" s="13"/>
      <c r="DI541" s="13"/>
      <c r="DJ541" s="13"/>
      <c r="DK541" s="13"/>
      <c r="DL541" s="13"/>
      <c r="DM541" s="13"/>
      <c r="DN541" s="13"/>
      <c r="DO541" s="13"/>
      <c r="DP541" s="13"/>
      <c r="DQ541" s="13"/>
      <c r="DR541" s="13"/>
      <c r="DS541" s="13"/>
      <c r="DT541" s="13"/>
      <c r="DU541" s="13"/>
      <c r="DV541" s="13"/>
      <c r="DW541" s="13"/>
      <c r="DX541" s="13"/>
      <c r="DY541" s="13"/>
      <c r="DZ541" s="13"/>
      <c r="EA541" s="13"/>
      <c r="EB541" s="13"/>
      <c r="EC541" s="13"/>
      <c r="ED541" s="13"/>
      <c r="EE541" s="13"/>
      <c r="EF541" s="13"/>
      <c r="EG541" s="13"/>
      <c r="EH541" s="13"/>
      <c r="EI541" s="13"/>
      <c r="EJ541" s="13"/>
      <c r="EK541" s="13"/>
      <c r="EL541" s="13"/>
      <c r="EM541" s="13"/>
      <c r="EN541" s="13"/>
      <c r="EO541" s="13"/>
      <c r="EP541" s="13"/>
      <c r="EQ541" s="13"/>
      <c r="ER541" s="13"/>
      <c r="ES541" s="13"/>
      <c r="ET541" s="13"/>
      <c r="EU541" s="13"/>
      <c r="EV541" s="13"/>
      <c r="EW541" s="13"/>
      <c r="EX541" s="13"/>
      <c r="EY541" s="13"/>
      <c r="EZ541" s="13"/>
      <c r="FA541" s="13"/>
      <c r="FB541" s="13"/>
      <c r="FC541" s="13"/>
      <c r="FD541" s="13"/>
      <c r="FE541" s="13"/>
      <c r="FF541" s="13"/>
      <c r="FG541" s="13"/>
      <c r="FH541" s="13"/>
      <c r="FI541" s="13"/>
      <c r="FJ541" s="13"/>
    </row>
    <row r="542" spans="2:166" x14ac:dyDescent="0.25"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B542" s="13"/>
      <c r="DC542" s="13"/>
      <c r="DD542" s="13"/>
      <c r="DE542" s="13"/>
      <c r="DF542" s="13"/>
      <c r="DG542" s="13"/>
      <c r="DH542" s="13"/>
      <c r="DI542" s="13"/>
      <c r="DJ542" s="13"/>
      <c r="DK542" s="13"/>
      <c r="DL542" s="13"/>
      <c r="DM542" s="13"/>
      <c r="DN542" s="13"/>
      <c r="DO542" s="13"/>
      <c r="DP542" s="13"/>
      <c r="DQ542" s="13"/>
      <c r="DR542" s="13"/>
      <c r="DS542" s="13"/>
      <c r="DT542" s="13"/>
      <c r="DU542" s="13"/>
      <c r="DV542" s="13"/>
      <c r="DW542" s="13"/>
      <c r="DX542" s="13"/>
      <c r="DY542" s="13"/>
      <c r="DZ542" s="13"/>
      <c r="EA542" s="13"/>
      <c r="EB542" s="13"/>
      <c r="EC542" s="13"/>
      <c r="ED542" s="13"/>
      <c r="EE542" s="13"/>
      <c r="EF542" s="13"/>
      <c r="EG542" s="13"/>
      <c r="EH542" s="13"/>
      <c r="EI542" s="13"/>
      <c r="EJ542" s="13"/>
      <c r="EK542" s="13"/>
      <c r="EL542" s="13"/>
      <c r="EM542" s="13"/>
      <c r="EN542" s="13"/>
      <c r="EO542" s="13"/>
      <c r="EP542" s="13"/>
      <c r="EQ542" s="13"/>
      <c r="ER542" s="13"/>
      <c r="ES542" s="13"/>
      <c r="ET542" s="13"/>
      <c r="EU542" s="13"/>
      <c r="EV542" s="13"/>
      <c r="EW542" s="13"/>
      <c r="EX542" s="13"/>
      <c r="EY542" s="13"/>
      <c r="EZ542" s="13"/>
      <c r="FA542" s="13"/>
      <c r="FB542" s="13"/>
      <c r="FC542" s="13"/>
      <c r="FD542" s="13"/>
      <c r="FE542" s="13"/>
      <c r="FF542" s="13"/>
      <c r="FG542" s="13"/>
      <c r="FH542" s="13"/>
      <c r="FI542" s="13"/>
      <c r="FJ542" s="13"/>
    </row>
    <row r="543" spans="2:166" x14ac:dyDescent="0.25"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B543" s="13"/>
      <c r="DC543" s="13"/>
      <c r="DD543" s="13"/>
      <c r="DE543" s="13"/>
      <c r="DF543" s="13"/>
      <c r="DG543" s="13"/>
      <c r="DH543" s="13"/>
      <c r="DI543" s="13"/>
      <c r="DJ543" s="13"/>
      <c r="DK543" s="13"/>
      <c r="DL543" s="13"/>
      <c r="DM543" s="13"/>
      <c r="DN543" s="13"/>
      <c r="DO543" s="13"/>
      <c r="DP543" s="13"/>
      <c r="DQ543" s="13"/>
      <c r="DR543" s="13"/>
      <c r="DS543" s="13"/>
      <c r="DT543" s="13"/>
      <c r="DU543" s="13"/>
      <c r="DV543" s="13"/>
      <c r="DW543" s="13"/>
      <c r="DX543" s="13"/>
      <c r="DY543" s="13"/>
      <c r="DZ543" s="13"/>
      <c r="EA543" s="13"/>
      <c r="EB543" s="13"/>
      <c r="EC543" s="13"/>
      <c r="ED543" s="13"/>
      <c r="EE543" s="13"/>
      <c r="EF543" s="13"/>
      <c r="EG543" s="13"/>
      <c r="EH543" s="13"/>
      <c r="EI543" s="13"/>
      <c r="EJ543" s="13"/>
      <c r="EK543" s="13"/>
      <c r="EL543" s="13"/>
      <c r="EM543" s="13"/>
      <c r="EN543" s="13"/>
      <c r="EO543" s="13"/>
      <c r="EP543" s="13"/>
      <c r="EQ543" s="13"/>
      <c r="ER543" s="13"/>
      <c r="ES543" s="13"/>
      <c r="ET543" s="13"/>
      <c r="EU543" s="13"/>
      <c r="EV543" s="13"/>
      <c r="EW543" s="13"/>
      <c r="EX543" s="13"/>
      <c r="EY543" s="13"/>
      <c r="EZ543" s="13"/>
      <c r="FA543" s="13"/>
      <c r="FB543" s="13"/>
      <c r="FC543" s="13"/>
      <c r="FD543" s="13"/>
      <c r="FE543" s="13"/>
      <c r="FF543" s="13"/>
      <c r="FG543" s="13"/>
      <c r="FH543" s="13"/>
      <c r="FI543" s="13"/>
      <c r="FJ543" s="13"/>
    </row>
    <row r="544" spans="2:166" x14ac:dyDescent="0.25"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B544" s="13"/>
      <c r="DC544" s="13"/>
      <c r="DD544" s="13"/>
      <c r="DE544" s="13"/>
      <c r="DF544" s="13"/>
      <c r="DG544" s="13"/>
      <c r="DH544" s="13"/>
      <c r="DI544" s="13"/>
      <c r="DJ544" s="13"/>
      <c r="DK544" s="13"/>
      <c r="DL544" s="13"/>
      <c r="DM544" s="13"/>
      <c r="DN544" s="13"/>
      <c r="DO544" s="13"/>
      <c r="DP544" s="13"/>
      <c r="DQ544" s="13"/>
      <c r="DR544" s="13"/>
      <c r="DS544" s="13"/>
      <c r="DT544" s="13"/>
      <c r="DU544" s="13"/>
      <c r="DV544" s="13"/>
      <c r="DW544" s="13"/>
      <c r="DX544" s="13"/>
      <c r="DY544" s="13"/>
      <c r="DZ544" s="13"/>
      <c r="EA544" s="13"/>
      <c r="EB544" s="13"/>
      <c r="EC544" s="13"/>
      <c r="ED544" s="13"/>
      <c r="EE544" s="13"/>
      <c r="EF544" s="13"/>
      <c r="EG544" s="13"/>
      <c r="EH544" s="13"/>
      <c r="EI544" s="13"/>
      <c r="EJ544" s="13"/>
      <c r="EK544" s="13"/>
      <c r="EL544" s="13"/>
      <c r="EM544" s="13"/>
      <c r="EN544" s="13"/>
      <c r="EO544" s="13"/>
      <c r="EP544" s="13"/>
      <c r="EQ544" s="13"/>
      <c r="ER544" s="13"/>
      <c r="ES544" s="13"/>
      <c r="ET544" s="13"/>
      <c r="EU544" s="13"/>
      <c r="EV544" s="13"/>
      <c r="EW544" s="13"/>
      <c r="EX544" s="13"/>
      <c r="EY544" s="13"/>
      <c r="EZ544" s="13"/>
      <c r="FA544" s="13"/>
      <c r="FB544" s="13"/>
      <c r="FC544" s="13"/>
      <c r="FD544" s="13"/>
      <c r="FE544" s="13"/>
      <c r="FF544" s="13"/>
      <c r="FG544" s="13"/>
      <c r="FH544" s="13"/>
      <c r="FI544" s="13"/>
      <c r="FJ544" s="13"/>
    </row>
    <row r="545" spans="2:166" x14ac:dyDescent="0.25"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B545" s="13"/>
      <c r="DC545" s="13"/>
      <c r="DD545" s="13"/>
      <c r="DE545" s="13"/>
      <c r="DF545" s="13"/>
      <c r="DG545" s="13"/>
      <c r="DH545" s="13"/>
      <c r="DI545" s="13"/>
      <c r="DJ545" s="13"/>
      <c r="DK545" s="13"/>
      <c r="DL545" s="13"/>
      <c r="DM545" s="13"/>
      <c r="DN545" s="13"/>
      <c r="DO545" s="13"/>
      <c r="DP545" s="13"/>
      <c r="DQ545" s="13"/>
      <c r="DR545" s="13"/>
      <c r="DS545" s="13"/>
      <c r="DT545" s="13"/>
      <c r="DU545" s="13"/>
      <c r="DV545" s="13"/>
      <c r="DW545" s="13"/>
      <c r="DX545" s="13"/>
      <c r="DY545" s="13"/>
      <c r="DZ545" s="13"/>
      <c r="EA545" s="13"/>
      <c r="EB545" s="13"/>
      <c r="EC545" s="13"/>
      <c r="ED545" s="13"/>
      <c r="EE545" s="13"/>
      <c r="EF545" s="13"/>
      <c r="EG545" s="13"/>
      <c r="EH545" s="13"/>
      <c r="EI545" s="13"/>
      <c r="EJ545" s="13"/>
      <c r="EK545" s="13"/>
      <c r="EL545" s="13"/>
      <c r="EM545" s="13"/>
      <c r="EN545" s="13"/>
      <c r="EO545" s="13"/>
      <c r="EP545" s="13"/>
      <c r="EQ545" s="13"/>
      <c r="ER545" s="13"/>
      <c r="ES545" s="13"/>
      <c r="ET545" s="13"/>
      <c r="EU545" s="13"/>
      <c r="EV545" s="13"/>
      <c r="EW545" s="13"/>
      <c r="EX545" s="13"/>
      <c r="EY545" s="13"/>
      <c r="EZ545" s="13"/>
      <c r="FA545" s="13"/>
      <c r="FB545" s="13"/>
      <c r="FC545" s="13"/>
      <c r="FD545" s="13"/>
      <c r="FE545" s="13"/>
      <c r="FF545" s="13"/>
      <c r="FG545" s="13"/>
      <c r="FH545" s="13"/>
      <c r="FI545" s="13"/>
      <c r="FJ545" s="13"/>
    </row>
    <row r="546" spans="2:166" x14ac:dyDescent="0.25"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B546" s="13"/>
      <c r="DC546" s="13"/>
      <c r="DD546" s="13"/>
      <c r="DE546" s="13"/>
      <c r="DF546" s="13"/>
      <c r="DG546" s="13"/>
      <c r="DH546" s="13"/>
      <c r="DI546" s="13"/>
      <c r="DJ546" s="13"/>
      <c r="DK546" s="13"/>
      <c r="DL546" s="13"/>
      <c r="DM546" s="13"/>
      <c r="DN546" s="13"/>
      <c r="DO546" s="13"/>
      <c r="DP546" s="13"/>
      <c r="DQ546" s="13"/>
      <c r="DR546" s="13"/>
      <c r="DS546" s="13"/>
      <c r="DT546" s="13"/>
      <c r="DU546" s="13"/>
      <c r="DV546" s="13"/>
      <c r="DW546" s="13"/>
      <c r="DX546" s="13"/>
      <c r="DY546" s="13"/>
      <c r="DZ546" s="13"/>
      <c r="EA546" s="13"/>
      <c r="EB546" s="13"/>
      <c r="EC546" s="13"/>
      <c r="ED546" s="13"/>
      <c r="EE546" s="13"/>
      <c r="EF546" s="13"/>
      <c r="EG546" s="13"/>
      <c r="EH546" s="13"/>
      <c r="EI546" s="13"/>
      <c r="EJ546" s="13"/>
      <c r="EK546" s="13"/>
      <c r="EL546" s="13"/>
      <c r="EM546" s="13"/>
      <c r="EN546" s="13"/>
      <c r="EO546" s="13"/>
      <c r="EP546" s="13"/>
      <c r="EQ546" s="13"/>
      <c r="ER546" s="13"/>
      <c r="ES546" s="13"/>
      <c r="ET546" s="13"/>
      <c r="EU546" s="13"/>
      <c r="EV546" s="13"/>
      <c r="EW546" s="13"/>
      <c r="EX546" s="13"/>
      <c r="EY546" s="13"/>
      <c r="EZ546" s="13"/>
      <c r="FA546" s="13"/>
      <c r="FB546" s="13"/>
      <c r="FC546" s="13"/>
      <c r="FD546" s="13"/>
      <c r="FE546" s="13"/>
      <c r="FF546" s="13"/>
      <c r="FG546" s="13"/>
      <c r="FH546" s="13"/>
      <c r="FI546" s="13"/>
      <c r="FJ546" s="13"/>
    </row>
    <row r="547" spans="2:166" x14ac:dyDescent="0.25"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B547" s="13"/>
      <c r="DC547" s="13"/>
      <c r="DD547" s="13"/>
      <c r="DE547" s="13"/>
      <c r="DF547" s="13"/>
      <c r="DG547" s="13"/>
      <c r="DH547" s="13"/>
      <c r="DI547" s="13"/>
      <c r="DJ547" s="13"/>
      <c r="DK547" s="13"/>
      <c r="DL547" s="13"/>
      <c r="DM547" s="13"/>
      <c r="DN547" s="13"/>
      <c r="DO547" s="13"/>
      <c r="DP547" s="13"/>
      <c r="DQ547" s="13"/>
      <c r="DR547" s="13"/>
      <c r="DS547" s="13"/>
      <c r="DT547" s="13"/>
      <c r="DU547" s="13"/>
      <c r="DV547" s="13"/>
      <c r="DW547" s="13"/>
      <c r="DX547" s="13"/>
      <c r="DY547" s="13"/>
      <c r="DZ547" s="13"/>
      <c r="EA547" s="13"/>
      <c r="EB547" s="13"/>
      <c r="EC547" s="13"/>
      <c r="ED547" s="13"/>
      <c r="EE547" s="13"/>
      <c r="EF547" s="13"/>
      <c r="EG547" s="13"/>
      <c r="EH547" s="13"/>
      <c r="EI547" s="13"/>
      <c r="EJ547" s="13"/>
      <c r="EK547" s="13"/>
      <c r="EL547" s="13"/>
      <c r="EM547" s="13"/>
      <c r="EN547" s="13"/>
      <c r="EO547" s="13"/>
      <c r="EP547" s="13"/>
      <c r="EQ547" s="13"/>
      <c r="ER547" s="13"/>
      <c r="ES547" s="13"/>
      <c r="ET547" s="13"/>
      <c r="EU547" s="13"/>
      <c r="EV547" s="13"/>
      <c r="EW547" s="13"/>
      <c r="EX547" s="13"/>
      <c r="EY547" s="13"/>
      <c r="EZ547" s="13"/>
      <c r="FA547" s="13"/>
      <c r="FB547" s="13"/>
      <c r="FC547" s="13"/>
      <c r="FD547" s="13"/>
      <c r="FE547" s="13"/>
      <c r="FF547" s="13"/>
      <c r="FG547" s="13"/>
      <c r="FH547" s="13"/>
      <c r="FI547" s="13"/>
      <c r="FJ547" s="13"/>
    </row>
    <row r="548" spans="2:166" x14ac:dyDescent="0.25"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B548" s="13"/>
      <c r="DC548" s="13"/>
      <c r="DD548" s="13"/>
      <c r="DE548" s="13"/>
      <c r="DF548" s="13"/>
      <c r="DG548" s="13"/>
      <c r="DH548" s="13"/>
      <c r="DI548" s="13"/>
      <c r="DJ548" s="13"/>
      <c r="DK548" s="13"/>
      <c r="DL548" s="13"/>
      <c r="DM548" s="13"/>
      <c r="DN548" s="13"/>
      <c r="DO548" s="13"/>
      <c r="DP548" s="13"/>
      <c r="DQ548" s="13"/>
      <c r="DR548" s="13"/>
      <c r="DS548" s="13"/>
      <c r="DT548" s="13"/>
      <c r="DU548" s="13"/>
      <c r="DV548" s="13"/>
      <c r="DW548" s="13"/>
      <c r="DX548" s="13"/>
      <c r="DY548" s="13"/>
      <c r="DZ548" s="13"/>
      <c r="EA548" s="13"/>
      <c r="EB548" s="13"/>
      <c r="EC548" s="13"/>
      <c r="ED548" s="13"/>
      <c r="EE548" s="13"/>
      <c r="EF548" s="13"/>
      <c r="EG548" s="13"/>
      <c r="EH548" s="13"/>
      <c r="EI548" s="13"/>
      <c r="EJ548" s="13"/>
      <c r="EK548" s="13"/>
      <c r="EL548" s="13"/>
      <c r="EM548" s="13"/>
      <c r="EN548" s="13"/>
      <c r="EO548" s="13"/>
      <c r="EP548" s="13"/>
      <c r="EQ548" s="13"/>
      <c r="ER548" s="13"/>
      <c r="ES548" s="13"/>
      <c r="ET548" s="13"/>
      <c r="EU548" s="13"/>
      <c r="EV548" s="13"/>
      <c r="EW548" s="13"/>
      <c r="EX548" s="13"/>
      <c r="EY548" s="13"/>
      <c r="EZ548" s="13"/>
      <c r="FA548" s="13"/>
      <c r="FB548" s="13"/>
      <c r="FC548" s="13"/>
      <c r="FD548" s="13"/>
      <c r="FE548" s="13"/>
      <c r="FF548" s="13"/>
      <c r="FG548" s="13"/>
      <c r="FH548" s="13"/>
      <c r="FI548" s="13"/>
      <c r="FJ548" s="13"/>
    </row>
    <row r="549" spans="2:166" x14ac:dyDescent="0.25"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B549" s="13"/>
      <c r="DC549" s="13"/>
      <c r="DD549" s="13"/>
      <c r="DE549" s="13"/>
      <c r="DF549" s="13"/>
      <c r="DG549" s="13"/>
      <c r="DH549" s="13"/>
      <c r="DI549" s="13"/>
      <c r="DJ549" s="13"/>
      <c r="DK549" s="13"/>
      <c r="DL549" s="13"/>
      <c r="DM549" s="13"/>
      <c r="DN549" s="13"/>
      <c r="DO549" s="13"/>
      <c r="DP549" s="13"/>
      <c r="DQ549" s="13"/>
      <c r="DR549" s="13"/>
      <c r="DS549" s="13"/>
      <c r="DT549" s="13"/>
      <c r="DU549" s="13"/>
      <c r="DV549" s="13"/>
      <c r="DW549" s="13"/>
      <c r="DX549" s="13"/>
      <c r="DY549" s="13"/>
      <c r="DZ549" s="13"/>
      <c r="EA549" s="13"/>
      <c r="EB549" s="13"/>
      <c r="EC549" s="13"/>
      <c r="ED549" s="13"/>
      <c r="EE549" s="13"/>
      <c r="EF549" s="13"/>
      <c r="EG549" s="13"/>
      <c r="EH549" s="13"/>
      <c r="EI549" s="13"/>
      <c r="EJ549" s="13"/>
      <c r="EK549" s="13"/>
      <c r="EL549" s="13"/>
      <c r="EM549" s="13"/>
      <c r="EN549" s="13"/>
      <c r="EO549" s="13"/>
      <c r="EP549" s="13"/>
      <c r="EQ549" s="13"/>
      <c r="ER549" s="13"/>
      <c r="ES549" s="13"/>
      <c r="ET549" s="13"/>
      <c r="EU549" s="13"/>
      <c r="EV549" s="13"/>
      <c r="EW549" s="13"/>
      <c r="EX549" s="13"/>
      <c r="EY549" s="13"/>
      <c r="EZ549" s="13"/>
      <c r="FA549" s="13"/>
      <c r="FB549" s="13"/>
      <c r="FC549" s="13"/>
      <c r="FD549" s="13"/>
      <c r="FE549" s="13"/>
      <c r="FF549" s="13"/>
      <c r="FG549" s="13"/>
      <c r="FH549" s="13"/>
      <c r="FI549" s="13"/>
      <c r="FJ549" s="13"/>
    </row>
    <row r="550" spans="2:166" x14ac:dyDescent="0.25"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B550" s="13"/>
      <c r="DC550" s="13"/>
      <c r="DD550" s="13"/>
      <c r="DE550" s="13"/>
      <c r="DF550" s="13"/>
      <c r="DG550" s="13"/>
      <c r="DH550" s="13"/>
      <c r="DI550" s="13"/>
      <c r="DJ550" s="13"/>
      <c r="DK550" s="13"/>
      <c r="DL550" s="13"/>
      <c r="DM550" s="13"/>
      <c r="DN550" s="13"/>
      <c r="DO550" s="13"/>
      <c r="DP550" s="13"/>
      <c r="DQ550" s="13"/>
      <c r="DR550" s="13"/>
      <c r="DS550" s="13"/>
      <c r="DT550" s="13"/>
      <c r="DU550" s="13"/>
      <c r="DV550" s="13"/>
      <c r="DW550" s="13"/>
      <c r="DX550" s="13"/>
      <c r="DY550" s="13"/>
      <c r="DZ550" s="13"/>
      <c r="EA550" s="13"/>
      <c r="EB550" s="13"/>
      <c r="EC550" s="13"/>
      <c r="ED550" s="13"/>
      <c r="EE550" s="13"/>
      <c r="EF550" s="13"/>
      <c r="EG550" s="13"/>
      <c r="EH550" s="13"/>
      <c r="EI550" s="13"/>
      <c r="EJ550" s="13"/>
      <c r="EK550" s="13"/>
      <c r="EL550" s="13"/>
      <c r="EM550" s="13"/>
      <c r="EN550" s="13"/>
      <c r="EO550" s="13"/>
      <c r="EP550" s="13"/>
      <c r="EQ550" s="13"/>
      <c r="ER550" s="13"/>
      <c r="ES550" s="13"/>
      <c r="ET550" s="13"/>
      <c r="EU550" s="13"/>
      <c r="EV550" s="13"/>
      <c r="EW550" s="13"/>
      <c r="EX550" s="13"/>
      <c r="EY550" s="13"/>
      <c r="EZ550" s="13"/>
      <c r="FA550" s="13"/>
      <c r="FB550" s="13"/>
      <c r="FC550" s="13"/>
      <c r="FD550" s="13"/>
      <c r="FE550" s="13"/>
      <c r="FF550" s="13"/>
      <c r="FG550" s="13"/>
      <c r="FH550" s="13"/>
      <c r="FI550" s="13"/>
      <c r="FJ550" s="13"/>
    </row>
    <row r="551" spans="2:166" x14ac:dyDescent="0.25"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B551" s="13"/>
      <c r="DC551" s="13"/>
      <c r="DD551" s="13"/>
      <c r="DE551" s="13"/>
      <c r="DF551" s="13"/>
      <c r="DG551" s="13"/>
      <c r="DH551" s="13"/>
      <c r="DI551" s="13"/>
      <c r="DJ551" s="13"/>
      <c r="DK551" s="13"/>
      <c r="DL551" s="13"/>
      <c r="DM551" s="13"/>
      <c r="DN551" s="13"/>
      <c r="DO551" s="13"/>
      <c r="DP551" s="13"/>
      <c r="DQ551" s="13"/>
      <c r="DR551" s="13"/>
      <c r="DS551" s="13"/>
      <c r="DT551" s="13"/>
      <c r="DU551" s="13"/>
      <c r="DV551" s="13"/>
      <c r="DW551" s="13"/>
      <c r="DX551" s="13"/>
      <c r="DY551" s="13"/>
      <c r="DZ551" s="13"/>
      <c r="EA551" s="13"/>
      <c r="EB551" s="13"/>
      <c r="EC551" s="13"/>
      <c r="ED551" s="13"/>
      <c r="EE551" s="13"/>
      <c r="EF551" s="13"/>
      <c r="EG551" s="13"/>
      <c r="EH551" s="13"/>
      <c r="EI551" s="13"/>
      <c r="EJ551" s="13"/>
      <c r="EK551" s="13"/>
      <c r="EL551" s="13"/>
      <c r="EM551" s="13"/>
      <c r="EN551" s="13"/>
      <c r="EO551" s="13"/>
      <c r="EP551" s="13"/>
      <c r="EQ551" s="13"/>
      <c r="ER551" s="13"/>
      <c r="ES551" s="13"/>
      <c r="ET551" s="13"/>
      <c r="EU551" s="13"/>
      <c r="EV551" s="13"/>
      <c r="EW551" s="13"/>
      <c r="EX551" s="13"/>
      <c r="EY551" s="13"/>
      <c r="EZ551" s="13"/>
      <c r="FA551" s="13"/>
      <c r="FB551" s="13"/>
      <c r="FC551" s="13"/>
      <c r="FD551" s="13"/>
      <c r="FE551" s="13"/>
      <c r="FF551" s="13"/>
      <c r="FG551" s="13"/>
      <c r="FH551" s="13"/>
      <c r="FI551" s="13"/>
      <c r="FJ551" s="13"/>
    </row>
    <row r="552" spans="2:166" x14ac:dyDescent="0.25"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B552" s="13"/>
      <c r="DC552" s="13"/>
      <c r="DD552" s="13"/>
      <c r="DE552" s="13"/>
      <c r="DF552" s="13"/>
      <c r="DG552" s="13"/>
      <c r="DH552" s="13"/>
      <c r="DI552" s="13"/>
      <c r="DJ552" s="13"/>
      <c r="DK552" s="13"/>
      <c r="DL552" s="13"/>
      <c r="DM552" s="13"/>
      <c r="DN552" s="13"/>
      <c r="DO552" s="13"/>
      <c r="DP552" s="13"/>
      <c r="DQ552" s="13"/>
      <c r="DR552" s="13"/>
      <c r="DS552" s="13"/>
      <c r="DT552" s="13"/>
      <c r="DU552" s="13"/>
      <c r="DV552" s="13"/>
      <c r="DW552" s="13"/>
      <c r="DX552" s="13"/>
      <c r="DY552" s="13"/>
      <c r="DZ552" s="13"/>
      <c r="EA552" s="13"/>
      <c r="EB552" s="13"/>
      <c r="EC552" s="13"/>
      <c r="ED552" s="13"/>
      <c r="EE552" s="13"/>
      <c r="EF552" s="13"/>
      <c r="EG552" s="13"/>
      <c r="EH552" s="13"/>
      <c r="EI552" s="13"/>
      <c r="EJ552" s="13"/>
      <c r="EK552" s="13"/>
      <c r="EL552" s="13"/>
      <c r="EM552" s="13"/>
      <c r="EN552" s="13"/>
      <c r="EO552" s="13"/>
      <c r="EP552" s="13"/>
      <c r="EQ552" s="13"/>
      <c r="ER552" s="13"/>
      <c r="ES552" s="13"/>
      <c r="ET552" s="13"/>
      <c r="EU552" s="13"/>
      <c r="EV552" s="13"/>
      <c r="EW552" s="13"/>
      <c r="EX552" s="13"/>
      <c r="EY552" s="13"/>
      <c r="EZ552" s="13"/>
      <c r="FA552" s="13"/>
      <c r="FB552" s="13"/>
      <c r="FC552" s="13"/>
      <c r="FD552" s="13"/>
      <c r="FE552" s="13"/>
      <c r="FF552" s="13"/>
      <c r="FG552" s="13"/>
      <c r="FH552" s="13"/>
      <c r="FI552" s="13"/>
      <c r="FJ552" s="13"/>
    </row>
    <row r="553" spans="2:166" x14ac:dyDescent="0.25"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B553" s="13"/>
      <c r="DC553" s="13"/>
      <c r="DD553" s="13"/>
      <c r="DE553" s="13"/>
      <c r="DF553" s="13"/>
      <c r="DG553" s="13"/>
      <c r="DH553" s="13"/>
      <c r="DI553" s="13"/>
      <c r="DJ553" s="13"/>
      <c r="DK553" s="13"/>
      <c r="DL553" s="13"/>
      <c r="DM553" s="13"/>
      <c r="DN553" s="13"/>
      <c r="DO553" s="13"/>
      <c r="DP553" s="13"/>
      <c r="DQ553" s="13"/>
      <c r="DR553" s="13"/>
      <c r="DS553" s="13"/>
      <c r="DT553" s="13"/>
      <c r="DU553" s="13"/>
      <c r="DV553" s="13"/>
      <c r="DW553" s="13"/>
      <c r="DX553" s="13"/>
      <c r="DY553" s="13"/>
      <c r="DZ553" s="13"/>
      <c r="EA553" s="13"/>
      <c r="EB553" s="13"/>
      <c r="EC553" s="13"/>
      <c r="ED553" s="13"/>
      <c r="EE553" s="13"/>
      <c r="EF553" s="13"/>
      <c r="EG553" s="13"/>
      <c r="EH553" s="13"/>
      <c r="EI553" s="13"/>
      <c r="EJ553" s="13"/>
      <c r="EK553" s="13"/>
      <c r="EL553" s="13"/>
      <c r="EM553" s="13"/>
      <c r="EN553" s="13"/>
      <c r="EO553" s="13"/>
      <c r="EP553" s="13"/>
      <c r="EQ553" s="13"/>
      <c r="ER553" s="13"/>
      <c r="ES553" s="13"/>
      <c r="ET553" s="13"/>
      <c r="EU553" s="13"/>
      <c r="EV553" s="13"/>
      <c r="EW553" s="13"/>
      <c r="EX553" s="13"/>
      <c r="EY553" s="13"/>
      <c r="EZ553" s="13"/>
      <c r="FA553" s="13"/>
      <c r="FB553" s="13"/>
      <c r="FC553" s="13"/>
      <c r="FD553" s="13"/>
      <c r="FE553" s="13"/>
      <c r="FF553" s="13"/>
      <c r="FG553" s="13"/>
      <c r="FH553" s="13"/>
      <c r="FI553" s="13"/>
      <c r="FJ553" s="13"/>
    </row>
    <row r="554" spans="2:166" x14ac:dyDescent="0.25"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B554" s="13"/>
      <c r="DC554" s="13"/>
      <c r="DD554" s="13"/>
      <c r="DE554" s="13"/>
      <c r="DF554" s="13"/>
      <c r="DG554" s="13"/>
      <c r="DH554" s="13"/>
      <c r="DI554" s="13"/>
      <c r="DJ554" s="13"/>
      <c r="DK554" s="13"/>
      <c r="DL554" s="13"/>
      <c r="DM554" s="13"/>
      <c r="DN554" s="13"/>
      <c r="DO554" s="13"/>
      <c r="DP554" s="13"/>
      <c r="DQ554" s="13"/>
      <c r="DR554" s="13"/>
      <c r="DS554" s="13"/>
      <c r="DT554" s="13"/>
      <c r="DU554" s="13"/>
      <c r="DV554" s="13"/>
      <c r="DW554" s="13"/>
      <c r="DX554" s="13"/>
      <c r="DY554" s="13"/>
      <c r="DZ554" s="13"/>
      <c r="EA554" s="13"/>
      <c r="EB554" s="13"/>
      <c r="EC554" s="13"/>
      <c r="ED554" s="13"/>
      <c r="EE554" s="13"/>
      <c r="EF554" s="13"/>
      <c r="EG554" s="13"/>
      <c r="EH554" s="13"/>
      <c r="EI554" s="13"/>
      <c r="EJ554" s="13"/>
      <c r="EK554" s="13"/>
      <c r="EL554" s="13"/>
      <c r="EM554" s="13"/>
      <c r="EN554" s="13"/>
      <c r="EO554" s="13"/>
      <c r="EP554" s="13"/>
      <c r="EQ554" s="13"/>
      <c r="ER554" s="13"/>
      <c r="ES554" s="13"/>
      <c r="ET554" s="13"/>
      <c r="EU554" s="13"/>
      <c r="EV554" s="13"/>
      <c r="EW554" s="13"/>
      <c r="EX554" s="13"/>
      <c r="EY554" s="13"/>
      <c r="EZ554" s="13"/>
      <c r="FA554" s="13"/>
      <c r="FB554" s="13"/>
      <c r="FC554" s="13"/>
      <c r="FD554" s="13"/>
      <c r="FE554" s="13"/>
      <c r="FF554" s="13"/>
      <c r="FG554" s="13"/>
      <c r="FH554" s="13"/>
      <c r="FI554" s="13"/>
      <c r="FJ554" s="13"/>
    </row>
    <row r="555" spans="2:166" x14ac:dyDescent="0.25"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B555" s="13"/>
      <c r="DC555" s="13"/>
      <c r="DD555" s="13"/>
      <c r="DE555" s="13"/>
      <c r="DF555" s="13"/>
      <c r="DG555" s="13"/>
      <c r="DH555" s="13"/>
      <c r="DI555" s="13"/>
      <c r="DJ555" s="13"/>
      <c r="DK555" s="13"/>
      <c r="DL555" s="13"/>
      <c r="DM555" s="13"/>
      <c r="DN555" s="13"/>
      <c r="DO555" s="13"/>
      <c r="DP555" s="13"/>
      <c r="DQ555" s="13"/>
      <c r="DR555" s="13"/>
      <c r="DS555" s="13"/>
      <c r="DT555" s="13"/>
      <c r="DU555" s="13"/>
      <c r="DV555" s="13"/>
      <c r="DW555" s="13"/>
      <c r="DX555" s="13"/>
      <c r="DY555" s="13"/>
      <c r="DZ555" s="13"/>
      <c r="EA555" s="13"/>
      <c r="EB555" s="13"/>
      <c r="EC555" s="13"/>
      <c r="ED555" s="13"/>
      <c r="EE555" s="13"/>
      <c r="EF555" s="13"/>
      <c r="EG555" s="13"/>
      <c r="EH555" s="13"/>
      <c r="EI555" s="13"/>
      <c r="EJ555" s="13"/>
      <c r="EK555" s="13"/>
      <c r="EL555" s="13"/>
      <c r="EM555" s="13"/>
      <c r="EN555" s="13"/>
      <c r="EO555" s="13"/>
      <c r="EP555" s="13"/>
      <c r="EQ555" s="13"/>
      <c r="ER555" s="13"/>
      <c r="ES555" s="13"/>
      <c r="ET555" s="13"/>
      <c r="EU555" s="13"/>
      <c r="EV555" s="13"/>
      <c r="EW555" s="13"/>
      <c r="EX555" s="13"/>
      <c r="EY555" s="13"/>
      <c r="EZ555" s="13"/>
      <c r="FA555" s="13"/>
      <c r="FB555" s="13"/>
      <c r="FC555" s="13"/>
      <c r="FD555" s="13"/>
      <c r="FE555" s="13"/>
      <c r="FF555" s="13"/>
      <c r="FG555" s="13"/>
      <c r="FH555" s="13"/>
      <c r="FI555" s="13"/>
      <c r="FJ555" s="13"/>
    </row>
    <row r="556" spans="2:166" x14ac:dyDescent="0.25"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B556" s="13"/>
      <c r="DC556" s="13"/>
      <c r="DD556" s="13"/>
      <c r="DE556" s="13"/>
      <c r="DF556" s="13"/>
      <c r="DG556" s="13"/>
      <c r="DH556" s="13"/>
      <c r="DI556" s="13"/>
      <c r="DJ556" s="13"/>
      <c r="DK556" s="13"/>
      <c r="DL556" s="13"/>
      <c r="DM556" s="13"/>
      <c r="DN556" s="13"/>
      <c r="DO556" s="13"/>
      <c r="DP556" s="13"/>
      <c r="DQ556" s="13"/>
      <c r="DR556" s="13"/>
      <c r="DS556" s="13"/>
      <c r="DT556" s="13"/>
      <c r="DU556" s="13"/>
      <c r="DV556" s="13"/>
      <c r="DW556" s="13"/>
      <c r="DX556" s="13"/>
      <c r="DY556" s="13"/>
      <c r="DZ556" s="13"/>
      <c r="EA556" s="13"/>
      <c r="EB556" s="13"/>
      <c r="EC556" s="13"/>
      <c r="ED556" s="13"/>
      <c r="EE556" s="13"/>
      <c r="EF556" s="13"/>
      <c r="EG556" s="13"/>
      <c r="EH556" s="13"/>
      <c r="EI556" s="13"/>
      <c r="EJ556" s="13"/>
      <c r="EK556" s="13"/>
      <c r="EL556" s="13"/>
      <c r="EM556" s="13"/>
      <c r="EN556" s="13"/>
      <c r="EO556" s="13"/>
      <c r="EP556" s="13"/>
      <c r="EQ556" s="13"/>
      <c r="ER556" s="13"/>
      <c r="ES556" s="13"/>
      <c r="ET556" s="13"/>
      <c r="EU556" s="13"/>
      <c r="EV556" s="13"/>
      <c r="EW556" s="13"/>
      <c r="EX556" s="13"/>
      <c r="EY556" s="13"/>
      <c r="EZ556" s="13"/>
      <c r="FA556" s="13"/>
      <c r="FB556" s="13"/>
      <c r="FC556" s="13"/>
      <c r="FD556" s="13"/>
      <c r="FE556" s="13"/>
      <c r="FF556" s="13"/>
      <c r="FG556" s="13"/>
      <c r="FH556" s="13"/>
      <c r="FI556" s="13"/>
      <c r="FJ556" s="13"/>
    </row>
    <row r="557" spans="2:166" x14ac:dyDescent="0.25"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B557" s="13"/>
      <c r="DC557" s="13"/>
      <c r="DD557" s="13"/>
      <c r="DE557" s="13"/>
      <c r="DF557" s="13"/>
      <c r="DG557" s="13"/>
      <c r="DH557" s="13"/>
      <c r="DI557" s="13"/>
      <c r="DJ557" s="13"/>
      <c r="DK557" s="13"/>
      <c r="DL557" s="13"/>
      <c r="DM557" s="13"/>
      <c r="DN557" s="13"/>
      <c r="DO557" s="13"/>
      <c r="DP557" s="13"/>
      <c r="DQ557" s="13"/>
      <c r="DR557" s="13"/>
      <c r="DS557" s="13"/>
      <c r="DT557" s="13"/>
      <c r="DU557" s="13"/>
      <c r="DV557" s="13"/>
      <c r="DW557" s="13"/>
      <c r="DX557" s="13"/>
      <c r="DY557" s="13"/>
      <c r="DZ557" s="13"/>
      <c r="EA557" s="13"/>
      <c r="EB557" s="13"/>
      <c r="EC557" s="13"/>
      <c r="ED557" s="13"/>
      <c r="EE557" s="13"/>
      <c r="EF557" s="13"/>
      <c r="EG557" s="13"/>
      <c r="EH557" s="13"/>
      <c r="EI557" s="13"/>
      <c r="EJ557" s="13"/>
      <c r="EK557" s="13"/>
      <c r="EL557" s="13"/>
      <c r="EM557" s="13"/>
      <c r="EN557" s="13"/>
      <c r="EO557" s="13"/>
      <c r="EP557" s="13"/>
      <c r="EQ557" s="13"/>
      <c r="ER557" s="13"/>
      <c r="ES557" s="13"/>
      <c r="ET557" s="13"/>
      <c r="EU557" s="13"/>
      <c r="EV557" s="13"/>
      <c r="EW557" s="13"/>
      <c r="EX557" s="13"/>
      <c r="EY557" s="13"/>
      <c r="EZ557" s="13"/>
      <c r="FA557" s="13"/>
      <c r="FB557" s="13"/>
      <c r="FC557" s="13"/>
      <c r="FD557" s="13"/>
      <c r="FE557" s="13"/>
      <c r="FF557" s="13"/>
      <c r="FG557" s="13"/>
      <c r="FH557" s="13"/>
      <c r="FI557" s="13"/>
      <c r="FJ557" s="13"/>
    </row>
    <row r="558" spans="2:166" x14ac:dyDescent="0.25"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B558" s="13"/>
      <c r="DC558" s="13"/>
      <c r="DD558" s="13"/>
      <c r="DE558" s="13"/>
      <c r="DF558" s="13"/>
      <c r="DG558" s="13"/>
      <c r="DH558" s="13"/>
      <c r="DI558" s="13"/>
      <c r="DJ558" s="13"/>
      <c r="DK558" s="13"/>
      <c r="DL558" s="13"/>
      <c r="DM558" s="13"/>
      <c r="DN558" s="13"/>
      <c r="DO558" s="13"/>
      <c r="DP558" s="13"/>
      <c r="DQ558" s="13"/>
      <c r="DR558" s="13"/>
      <c r="DS558" s="13"/>
      <c r="DT558" s="13"/>
      <c r="DU558" s="13"/>
      <c r="DV558" s="13"/>
      <c r="DW558" s="13"/>
      <c r="DX558" s="13"/>
      <c r="DY558" s="13"/>
      <c r="DZ558" s="13"/>
      <c r="EA558" s="13"/>
      <c r="EB558" s="13"/>
      <c r="EC558" s="13"/>
      <c r="ED558" s="13"/>
      <c r="EE558" s="13"/>
      <c r="EF558" s="13"/>
      <c r="EG558" s="13"/>
      <c r="EH558" s="13"/>
      <c r="EI558" s="13"/>
      <c r="EJ558" s="13"/>
      <c r="EK558" s="13"/>
      <c r="EL558" s="13"/>
      <c r="EM558" s="13"/>
      <c r="EN558" s="13"/>
      <c r="EO558" s="13"/>
      <c r="EP558" s="13"/>
      <c r="EQ558" s="13"/>
      <c r="ER558" s="13"/>
      <c r="ES558" s="13"/>
      <c r="ET558" s="13"/>
      <c r="EU558" s="13"/>
      <c r="EV558" s="13"/>
      <c r="EW558" s="13"/>
      <c r="EX558" s="13"/>
      <c r="EY558" s="13"/>
      <c r="EZ558" s="13"/>
      <c r="FA558" s="13"/>
      <c r="FB558" s="13"/>
      <c r="FC558" s="13"/>
      <c r="FD558" s="13"/>
      <c r="FE558" s="13"/>
      <c r="FF558" s="13"/>
      <c r="FG558" s="13"/>
      <c r="FH558" s="13"/>
      <c r="FI558" s="13"/>
      <c r="FJ558" s="13"/>
    </row>
    <row r="559" spans="2:166" x14ac:dyDescent="0.25"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B559" s="13"/>
      <c r="DC559" s="13"/>
      <c r="DD559" s="13"/>
      <c r="DE559" s="13"/>
      <c r="DF559" s="13"/>
      <c r="DG559" s="13"/>
      <c r="DH559" s="13"/>
      <c r="DI559" s="13"/>
      <c r="DJ559" s="13"/>
      <c r="DK559" s="13"/>
      <c r="DL559" s="13"/>
      <c r="DM559" s="13"/>
      <c r="DN559" s="13"/>
      <c r="DO559" s="13"/>
      <c r="DP559" s="13"/>
      <c r="DQ559" s="13"/>
      <c r="DR559" s="13"/>
      <c r="DS559" s="13"/>
      <c r="DT559" s="13"/>
      <c r="DU559" s="13"/>
      <c r="DV559" s="13"/>
      <c r="DW559" s="13"/>
      <c r="DX559" s="13"/>
      <c r="DY559" s="13"/>
      <c r="DZ559" s="13"/>
      <c r="EA559" s="13"/>
      <c r="EB559" s="13"/>
      <c r="EC559" s="13"/>
      <c r="ED559" s="13"/>
      <c r="EE559" s="13"/>
      <c r="EF559" s="13"/>
      <c r="EG559" s="13"/>
      <c r="EH559" s="13"/>
      <c r="EI559" s="13"/>
      <c r="EJ559" s="13"/>
      <c r="EK559" s="13"/>
      <c r="EL559" s="13"/>
      <c r="EM559" s="13"/>
      <c r="EN559" s="13"/>
      <c r="EO559" s="13"/>
      <c r="EP559" s="13"/>
      <c r="EQ559" s="13"/>
      <c r="ER559" s="13"/>
      <c r="ES559" s="13"/>
      <c r="ET559" s="13"/>
      <c r="EU559" s="13"/>
      <c r="EV559" s="13"/>
      <c r="EW559" s="13"/>
      <c r="EX559" s="13"/>
      <c r="EY559" s="13"/>
      <c r="EZ559" s="13"/>
      <c r="FA559" s="13"/>
      <c r="FB559" s="13"/>
      <c r="FC559" s="13"/>
      <c r="FD559" s="13"/>
      <c r="FE559" s="13"/>
      <c r="FF559" s="13"/>
      <c r="FG559" s="13"/>
      <c r="FH559" s="13"/>
      <c r="FI559" s="13"/>
      <c r="FJ559" s="13"/>
    </row>
    <row r="560" spans="2:166" x14ac:dyDescent="0.25"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B560" s="13"/>
      <c r="DC560" s="13"/>
      <c r="DD560" s="13"/>
      <c r="DE560" s="13"/>
      <c r="DF560" s="13"/>
      <c r="DG560" s="13"/>
      <c r="DH560" s="13"/>
      <c r="DI560" s="13"/>
      <c r="DJ560" s="13"/>
      <c r="DK560" s="13"/>
      <c r="DL560" s="13"/>
      <c r="DM560" s="13"/>
      <c r="DN560" s="13"/>
      <c r="DO560" s="13"/>
      <c r="DP560" s="13"/>
      <c r="DQ560" s="13"/>
      <c r="DR560" s="13"/>
      <c r="DS560" s="13"/>
      <c r="DT560" s="13"/>
      <c r="DU560" s="13"/>
      <c r="DV560" s="13"/>
      <c r="DW560" s="13"/>
      <c r="DX560" s="13"/>
      <c r="DY560" s="13"/>
      <c r="DZ560" s="13"/>
      <c r="EA560" s="13"/>
      <c r="EB560" s="13"/>
      <c r="EC560" s="13"/>
      <c r="ED560" s="13"/>
      <c r="EE560" s="13"/>
      <c r="EF560" s="13"/>
      <c r="EG560" s="13"/>
      <c r="EH560" s="13"/>
      <c r="EI560" s="13"/>
      <c r="EJ560" s="13"/>
      <c r="EK560" s="13"/>
      <c r="EL560" s="13"/>
      <c r="EM560" s="13"/>
      <c r="EN560" s="13"/>
      <c r="EO560" s="13"/>
      <c r="EP560" s="13"/>
      <c r="EQ560" s="13"/>
      <c r="ER560" s="13"/>
      <c r="ES560" s="13"/>
      <c r="ET560" s="13"/>
      <c r="EU560" s="13"/>
      <c r="EV560" s="13"/>
      <c r="EW560" s="13"/>
      <c r="EX560" s="13"/>
      <c r="EY560" s="13"/>
      <c r="EZ560" s="13"/>
      <c r="FA560" s="13"/>
      <c r="FB560" s="13"/>
      <c r="FC560" s="13"/>
      <c r="FD560" s="13"/>
      <c r="FE560" s="13"/>
      <c r="FF560" s="13"/>
      <c r="FG560" s="13"/>
      <c r="FH560" s="13"/>
      <c r="FI560" s="13"/>
      <c r="FJ560" s="13"/>
    </row>
    <row r="561" spans="2:166" x14ac:dyDescent="0.25"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B561" s="13"/>
      <c r="DC561" s="13"/>
      <c r="DD561" s="13"/>
      <c r="DE561" s="13"/>
      <c r="DF561" s="13"/>
      <c r="DG561" s="13"/>
      <c r="DH561" s="13"/>
      <c r="DI561" s="13"/>
      <c r="DJ561" s="13"/>
      <c r="DK561" s="13"/>
      <c r="DL561" s="13"/>
      <c r="DM561" s="13"/>
      <c r="DN561" s="13"/>
      <c r="DO561" s="13"/>
      <c r="DP561" s="13"/>
      <c r="DQ561" s="13"/>
      <c r="DR561" s="13"/>
      <c r="DS561" s="13"/>
      <c r="DT561" s="13"/>
      <c r="DU561" s="13"/>
      <c r="DV561" s="13"/>
      <c r="DW561" s="13"/>
      <c r="DX561" s="13"/>
      <c r="DY561" s="13"/>
      <c r="DZ561" s="13"/>
      <c r="EA561" s="13"/>
      <c r="EB561" s="13"/>
      <c r="EC561" s="13"/>
      <c r="ED561" s="13"/>
      <c r="EE561" s="13"/>
      <c r="EF561" s="13"/>
      <c r="EG561" s="13"/>
      <c r="EH561" s="13"/>
      <c r="EI561" s="13"/>
      <c r="EJ561" s="13"/>
      <c r="EK561" s="13"/>
      <c r="EL561" s="13"/>
      <c r="EM561" s="13"/>
      <c r="EN561" s="13"/>
      <c r="EO561" s="13"/>
      <c r="EP561" s="13"/>
      <c r="EQ561" s="13"/>
      <c r="ER561" s="13"/>
      <c r="ES561" s="13"/>
      <c r="ET561" s="13"/>
      <c r="EU561" s="13"/>
      <c r="EV561" s="13"/>
      <c r="EW561" s="13"/>
      <c r="EX561" s="13"/>
      <c r="EY561" s="13"/>
      <c r="EZ561" s="13"/>
      <c r="FA561" s="13"/>
      <c r="FB561" s="13"/>
      <c r="FC561" s="13"/>
      <c r="FD561" s="13"/>
      <c r="FE561" s="13"/>
      <c r="FF561" s="13"/>
      <c r="FG561" s="13"/>
      <c r="FH561" s="13"/>
      <c r="FI561" s="13"/>
      <c r="FJ561" s="13"/>
    </row>
    <row r="562" spans="2:166" x14ac:dyDescent="0.25"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B562" s="13"/>
      <c r="DC562" s="13"/>
      <c r="DD562" s="13"/>
      <c r="DE562" s="13"/>
      <c r="DF562" s="13"/>
      <c r="DG562" s="13"/>
      <c r="DH562" s="13"/>
      <c r="DI562" s="13"/>
      <c r="DJ562" s="13"/>
      <c r="DK562" s="13"/>
      <c r="DL562" s="13"/>
      <c r="DM562" s="13"/>
      <c r="DN562" s="13"/>
      <c r="DO562" s="13"/>
      <c r="DP562" s="13"/>
      <c r="DQ562" s="13"/>
      <c r="DR562" s="13"/>
      <c r="DS562" s="13"/>
      <c r="DT562" s="13"/>
      <c r="DU562" s="13"/>
      <c r="DV562" s="13"/>
      <c r="DW562" s="13"/>
      <c r="DX562" s="13"/>
      <c r="DY562" s="13"/>
      <c r="DZ562" s="13"/>
      <c r="EA562" s="13"/>
      <c r="EB562" s="13"/>
      <c r="EC562" s="13"/>
      <c r="ED562" s="13"/>
      <c r="EE562" s="13"/>
      <c r="EF562" s="13"/>
      <c r="EG562" s="13"/>
      <c r="EH562" s="13"/>
      <c r="EI562" s="13"/>
      <c r="EJ562" s="13"/>
      <c r="EK562" s="13"/>
      <c r="EL562" s="13"/>
      <c r="EM562" s="13"/>
      <c r="EN562" s="13"/>
      <c r="EO562" s="13"/>
      <c r="EP562" s="13"/>
      <c r="EQ562" s="13"/>
      <c r="ER562" s="13"/>
      <c r="ES562" s="13"/>
      <c r="ET562" s="13"/>
      <c r="EU562" s="13"/>
      <c r="EV562" s="13"/>
      <c r="EW562" s="13"/>
      <c r="EX562" s="13"/>
      <c r="EY562" s="13"/>
      <c r="EZ562" s="13"/>
      <c r="FA562" s="13"/>
      <c r="FB562" s="13"/>
      <c r="FC562" s="13"/>
      <c r="FD562" s="13"/>
      <c r="FE562" s="13"/>
      <c r="FF562" s="13"/>
      <c r="FG562" s="13"/>
      <c r="FH562" s="13"/>
      <c r="FI562" s="13"/>
      <c r="FJ562" s="13"/>
    </row>
    <row r="563" spans="2:166" x14ac:dyDescent="0.25"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B563" s="13"/>
      <c r="DC563" s="13"/>
      <c r="DD563" s="13"/>
      <c r="DE563" s="13"/>
      <c r="DF563" s="13"/>
      <c r="DG563" s="13"/>
      <c r="DH563" s="13"/>
      <c r="DI563" s="13"/>
      <c r="DJ563" s="13"/>
      <c r="DK563" s="13"/>
      <c r="DL563" s="13"/>
      <c r="DM563" s="13"/>
      <c r="DN563" s="13"/>
      <c r="DO563" s="13"/>
      <c r="DP563" s="13"/>
      <c r="DQ563" s="13"/>
      <c r="DR563" s="13"/>
      <c r="DS563" s="13"/>
      <c r="DT563" s="13"/>
      <c r="DU563" s="13"/>
      <c r="DV563" s="13"/>
      <c r="DW563" s="13"/>
      <c r="DX563" s="13"/>
      <c r="DY563" s="13"/>
      <c r="DZ563" s="13"/>
      <c r="EA563" s="13"/>
      <c r="EB563" s="13"/>
      <c r="EC563" s="13"/>
      <c r="ED563" s="13"/>
      <c r="EE563" s="13"/>
      <c r="EF563" s="13"/>
      <c r="EG563" s="13"/>
      <c r="EH563" s="13"/>
      <c r="EI563" s="13"/>
      <c r="EJ563" s="13"/>
      <c r="EK563" s="13"/>
      <c r="EL563" s="13"/>
      <c r="EM563" s="13"/>
      <c r="EN563" s="13"/>
      <c r="EO563" s="13"/>
      <c r="EP563" s="13"/>
      <c r="EQ563" s="13"/>
      <c r="ER563" s="13"/>
      <c r="ES563" s="13"/>
      <c r="ET563" s="13"/>
      <c r="EU563" s="13"/>
      <c r="EV563" s="13"/>
      <c r="EW563" s="13"/>
      <c r="EX563" s="13"/>
      <c r="EY563" s="13"/>
      <c r="EZ563" s="13"/>
      <c r="FA563" s="13"/>
      <c r="FB563" s="13"/>
      <c r="FC563" s="13"/>
      <c r="FD563" s="13"/>
      <c r="FE563" s="13"/>
      <c r="FF563" s="13"/>
      <c r="FG563" s="13"/>
      <c r="FH563" s="13"/>
      <c r="FI563" s="13"/>
      <c r="FJ563" s="13"/>
    </row>
    <row r="564" spans="2:166" x14ac:dyDescent="0.25"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B564" s="13"/>
      <c r="DC564" s="13"/>
      <c r="DD564" s="13"/>
      <c r="DE564" s="13"/>
      <c r="DF564" s="13"/>
      <c r="DG564" s="13"/>
      <c r="DH564" s="13"/>
      <c r="DI564" s="13"/>
      <c r="DJ564" s="13"/>
      <c r="DK564" s="13"/>
      <c r="DL564" s="13"/>
      <c r="DM564" s="13"/>
      <c r="DN564" s="13"/>
      <c r="DO564" s="13"/>
      <c r="DP564" s="13"/>
      <c r="DQ564" s="13"/>
      <c r="DR564" s="13"/>
      <c r="DS564" s="13"/>
      <c r="DT564" s="13"/>
      <c r="DU564" s="13"/>
      <c r="DV564" s="13"/>
      <c r="DW564" s="13"/>
      <c r="DX564" s="13"/>
      <c r="DY564" s="13"/>
      <c r="DZ564" s="13"/>
      <c r="EA564" s="13"/>
      <c r="EB564" s="13"/>
      <c r="EC564" s="13"/>
      <c r="ED564" s="13"/>
      <c r="EE564" s="13"/>
      <c r="EF564" s="13"/>
      <c r="EG564" s="13"/>
      <c r="EH564" s="13"/>
      <c r="EI564" s="13"/>
      <c r="EJ564" s="13"/>
      <c r="EK564" s="13"/>
      <c r="EL564" s="13"/>
      <c r="EM564" s="13"/>
      <c r="EN564" s="13"/>
      <c r="EO564" s="13"/>
      <c r="EP564" s="13"/>
      <c r="EQ564" s="13"/>
      <c r="ER564" s="13"/>
      <c r="ES564" s="13"/>
      <c r="ET564" s="13"/>
      <c r="EU564" s="13"/>
      <c r="EV564" s="13"/>
      <c r="EW564" s="13"/>
      <c r="EX564" s="13"/>
      <c r="EY564" s="13"/>
      <c r="EZ564" s="13"/>
      <c r="FA564" s="13"/>
      <c r="FB564" s="13"/>
      <c r="FC564" s="13"/>
      <c r="FD564" s="13"/>
      <c r="FE564" s="13"/>
      <c r="FF564" s="13"/>
      <c r="FG564" s="13"/>
      <c r="FH564" s="13"/>
      <c r="FI564" s="13"/>
      <c r="FJ564" s="13"/>
    </row>
    <row r="565" spans="2:166" x14ac:dyDescent="0.25"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B565" s="13"/>
      <c r="DC565" s="13"/>
      <c r="DD565" s="13"/>
      <c r="DE565" s="13"/>
      <c r="DF565" s="13"/>
      <c r="DG565" s="13"/>
      <c r="DH565" s="13"/>
      <c r="DI565" s="13"/>
      <c r="DJ565" s="13"/>
      <c r="DK565" s="13"/>
      <c r="DL565" s="13"/>
      <c r="DM565" s="13"/>
      <c r="DN565" s="13"/>
      <c r="DO565" s="13"/>
      <c r="DP565" s="13"/>
      <c r="DQ565" s="13"/>
      <c r="DR565" s="13"/>
      <c r="DS565" s="13"/>
      <c r="DT565" s="13"/>
      <c r="DU565" s="13"/>
      <c r="DV565" s="13"/>
      <c r="DW565" s="13"/>
      <c r="DX565" s="13"/>
      <c r="DY565" s="13"/>
      <c r="DZ565" s="13"/>
      <c r="EA565" s="13"/>
      <c r="EB565" s="13"/>
      <c r="EC565" s="13"/>
      <c r="ED565" s="13"/>
      <c r="EE565" s="13"/>
      <c r="EF565" s="13"/>
      <c r="EG565" s="13"/>
      <c r="EH565" s="13"/>
      <c r="EI565" s="13"/>
      <c r="EJ565" s="13"/>
      <c r="EK565" s="13"/>
      <c r="EL565" s="13"/>
      <c r="EM565" s="13"/>
      <c r="EN565" s="13"/>
      <c r="EO565" s="13"/>
      <c r="EP565" s="13"/>
      <c r="EQ565" s="13"/>
      <c r="ER565" s="13"/>
      <c r="ES565" s="13"/>
      <c r="ET565" s="13"/>
      <c r="EU565" s="13"/>
      <c r="EV565" s="13"/>
      <c r="EW565" s="13"/>
      <c r="EX565" s="13"/>
      <c r="EY565" s="13"/>
      <c r="EZ565" s="13"/>
      <c r="FA565" s="13"/>
      <c r="FB565" s="13"/>
      <c r="FC565" s="13"/>
      <c r="FD565" s="13"/>
      <c r="FE565" s="13"/>
      <c r="FF565" s="13"/>
      <c r="FG565" s="13"/>
      <c r="FH565" s="13"/>
      <c r="FI565" s="13"/>
      <c r="FJ565" s="13"/>
    </row>
    <row r="566" spans="2:166" x14ac:dyDescent="0.25"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B566" s="13"/>
      <c r="DC566" s="13"/>
      <c r="DD566" s="13"/>
      <c r="DE566" s="13"/>
      <c r="DF566" s="13"/>
      <c r="DG566" s="13"/>
      <c r="DH566" s="13"/>
      <c r="DI566" s="13"/>
      <c r="DJ566" s="13"/>
      <c r="DK566" s="13"/>
      <c r="DL566" s="13"/>
      <c r="DM566" s="13"/>
      <c r="DN566" s="13"/>
      <c r="DO566" s="13"/>
      <c r="DP566" s="13"/>
      <c r="DQ566" s="13"/>
      <c r="DR566" s="13"/>
      <c r="DS566" s="13"/>
      <c r="DT566" s="13"/>
      <c r="DU566" s="13"/>
      <c r="DV566" s="13"/>
      <c r="DW566" s="13"/>
      <c r="DX566" s="13"/>
      <c r="DY566" s="13"/>
      <c r="DZ566" s="13"/>
      <c r="EA566" s="13"/>
      <c r="EB566" s="13"/>
      <c r="EC566" s="13"/>
      <c r="ED566" s="13"/>
      <c r="EE566" s="13"/>
      <c r="EF566" s="13"/>
      <c r="EG566" s="13"/>
      <c r="EH566" s="13"/>
      <c r="EI566" s="13"/>
      <c r="EJ566" s="13"/>
      <c r="EK566" s="13"/>
      <c r="EL566" s="13"/>
      <c r="EM566" s="13"/>
      <c r="EN566" s="13"/>
      <c r="EO566" s="13"/>
      <c r="EP566" s="13"/>
      <c r="EQ566" s="13"/>
      <c r="ER566" s="13"/>
      <c r="ES566" s="13"/>
      <c r="ET566" s="13"/>
      <c r="EU566" s="13"/>
      <c r="EV566" s="13"/>
      <c r="EW566" s="13"/>
      <c r="EX566" s="13"/>
      <c r="EY566" s="13"/>
      <c r="EZ566" s="13"/>
      <c r="FA566" s="13"/>
      <c r="FB566" s="13"/>
      <c r="FC566" s="13"/>
      <c r="FD566" s="13"/>
      <c r="FE566" s="13"/>
      <c r="FF566" s="13"/>
      <c r="FG566" s="13"/>
      <c r="FH566" s="13"/>
      <c r="FI566" s="13"/>
      <c r="FJ566" s="13"/>
    </row>
    <row r="567" spans="2:166" x14ac:dyDescent="0.25"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B567" s="13"/>
      <c r="DC567" s="13"/>
      <c r="DD567" s="13"/>
      <c r="DE567" s="13"/>
      <c r="DF567" s="13"/>
      <c r="DG567" s="13"/>
      <c r="DH567" s="13"/>
      <c r="DI567" s="13"/>
      <c r="DJ567" s="13"/>
      <c r="DK567" s="13"/>
      <c r="DL567" s="13"/>
      <c r="DM567" s="13"/>
      <c r="DN567" s="13"/>
      <c r="DO567" s="13"/>
      <c r="DP567" s="13"/>
      <c r="DQ567" s="13"/>
      <c r="DR567" s="13"/>
      <c r="DS567" s="13"/>
      <c r="DT567" s="13"/>
      <c r="DU567" s="13"/>
      <c r="DV567" s="13"/>
      <c r="DW567" s="13"/>
      <c r="DX567" s="13"/>
      <c r="DY567" s="13"/>
      <c r="DZ567" s="13"/>
      <c r="EA567" s="13"/>
      <c r="EB567" s="13"/>
      <c r="EC567" s="13"/>
      <c r="ED567" s="13"/>
      <c r="EE567" s="13"/>
      <c r="EF567" s="13"/>
      <c r="EG567" s="13"/>
      <c r="EH567" s="13"/>
      <c r="EI567" s="13"/>
      <c r="EJ567" s="13"/>
      <c r="EK567" s="13"/>
      <c r="EL567" s="13"/>
      <c r="EM567" s="13"/>
      <c r="EN567" s="13"/>
      <c r="EO567" s="13"/>
      <c r="EP567" s="13"/>
      <c r="EQ567" s="13"/>
      <c r="ER567" s="13"/>
      <c r="ES567" s="13"/>
      <c r="ET567" s="13"/>
      <c r="EU567" s="13"/>
      <c r="EV567" s="13"/>
      <c r="EW567" s="13"/>
      <c r="EX567" s="13"/>
      <c r="EY567" s="13"/>
      <c r="EZ567" s="13"/>
      <c r="FA567" s="13"/>
      <c r="FB567" s="13"/>
      <c r="FC567" s="13"/>
      <c r="FD567" s="13"/>
      <c r="FE567" s="13"/>
      <c r="FF567" s="13"/>
      <c r="FG567" s="13"/>
      <c r="FH567" s="13"/>
      <c r="FI567" s="13"/>
      <c r="FJ567" s="13"/>
    </row>
    <row r="568" spans="2:166" x14ac:dyDescent="0.25"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B568" s="13"/>
      <c r="DC568" s="13"/>
      <c r="DD568" s="13"/>
      <c r="DE568" s="13"/>
      <c r="DF568" s="13"/>
      <c r="DG568" s="13"/>
      <c r="DH568" s="13"/>
      <c r="DI568" s="13"/>
      <c r="DJ568" s="13"/>
      <c r="DK568" s="13"/>
      <c r="DL568" s="13"/>
      <c r="DM568" s="13"/>
      <c r="DN568" s="13"/>
      <c r="DO568" s="13"/>
      <c r="DP568" s="13"/>
      <c r="DQ568" s="13"/>
      <c r="DR568" s="13"/>
      <c r="DS568" s="13"/>
      <c r="DT568" s="13"/>
      <c r="DU568" s="13"/>
      <c r="DV568" s="13"/>
      <c r="DW568" s="13"/>
      <c r="DX568" s="13"/>
      <c r="DY568" s="13"/>
      <c r="DZ568" s="13"/>
      <c r="EA568" s="13"/>
      <c r="EB568" s="13"/>
      <c r="EC568" s="13"/>
      <c r="ED568" s="13"/>
      <c r="EE568" s="13"/>
      <c r="EF568" s="13"/>
      <c r="EG568" s="13"/>
      <c r="EH568" s="13"/>
      <c r="EI568" s="13"/>
      <c r="EJ568" s="13"/>
      <c r="EK568" s="13"/>
      <c r="EL568" s="13"/>
      <c r="EM568" s="13"/>
      <c r="EN568" s="13"/>
      <c r="EO568" s="13"/>
      <c r="EP568" s="13"/>
      <c r="EQ568" s="13"/>
      <c r="ER568" s="13"/>
      <c r="ES568" s="13"/>
      <c r="ET568" s="13"/>
      <c r="EU568" s="13"/>
      <c r="EV568" s="13"/>
      <c r="EW568" s="13"/>
      <c r="EX568" s="13"/>
      <c r="EY568" s="13"/>
      <c r="EZ568" s="13"/>
      <c r="FA568" s="13"/>
      <c r="FB568" s="13"/>
      <c r="FC568" s="13"/>
      <c r="FD568" s="13"/>
      <c r="FE568" s="13"/>
      <c r="FF568" s="13"/>
      <c r="FG568" s="13"/>
      <c r="FH568" s="13"/>
      <c r="FI568" s="13"/>
      <c r="FJ568" s="13"/>
    </row>
    <row r="569" spans="2:166" x14ac:dyDescent="0.25"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B569" s="13"/>
      <c r="DC569" s="13"/>
      <c r="DD569" s="13"/>
      <c r="DE569" s="13"/>
      <c r="DF569" s="13"/>
      <c r="DG569" s="13"/>
      <c r="DH569" s="13"/>
      <c r="DI569" s="13"/>
      <c r="DJ569" s="13"/>
      <c r="DK569" s="13"/>
      <c r="DL569" s="13"/>
      <c r="DM569" s="13"/>
      <c r="DN569" s="13"/>
      <c r="DO569" s="13"/>
      <c r="DP569" s="13"/>
      <c r="DQ569" s="13"/>
      <c r="DR569" s="13"/>
      <c r="DS569" s="13"/>
      <c r="DT569" s="13"/>
      <c r="DU569" s="13"/>
      <c r="DV569" s="13"/>
      <c r="DW569" s="13"/>
      <c r="DX569" s="13"/>
      <c r="DY569" s="13"/>
      <c r="DZ569" s="13"/>
      <c r="EA569" s="13"/>
      <c r="EB569" s="13"/>
      <c r="EC569" s="13"/>
      <c r="ED569" s="13"/>
      <c r="EE569" s="13"/>
      <c r="EF569" s="13"/>
      <c r="EG569" s="13"/>
      <c r="EH569" s="13"/>
      <c r="EI569" s="13"/>
      <c r="EJ569" s="13"/>
      <c r="EK569" s="13"/>
      <c r="EL569" s="13"/>
      <c r="EM569" s="13"/>
      <c r="EN569" s="13"/>
      <c r="EO569" s="13"/>
      <c r="EP569" s="13"/>
      <c r="EQ569" s="13"/>
      <c r="ER569" s="13"/>
      <c r="ES569" s="13"/>
      <c r="ET569" s="13"/>
      <c r="EU569" s="13"/>
      <c r="EV569" s="13"/>
      <c r="EW569" s="13"/>
      <c r="EX569" s="13"/>
      <c r="EY569" s="13"/>
      <c r="EZ569" s="13"/>
      <c r="FA569" s="13"/>
      <c r="FB569" s="13"/>
      <c r="FC569" s="13"/>
      <c r="FD569" s="13"/>
      <c r="FE569" s="13"/>
      <c r="FF569" s="13"/>
      <c r="FG569" s="13"/>
      <c r="FH569" s="13"/>
      <c r="FI569" s="13"/>
      <c r="FJ569" s="13"/>
    </row>
    <row r="570" spans="2:166" x14ac:dyDescent="0.25"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B570" s="13"/>
      <c r="DC570" s="13"/>
      <c r="DD570" s="13"/>
      <c r="DE570" s="13"/>
      <c r="DF570" s="13"/>
      <c r="DG570" s="13"/>
      <c r="DH570" s="13"/>
      <c r="DI570" s="13"/>
      <c r="DJ570" s="13"/>
      <c r="DK570" s="13"/>
      <c r="DL570" s="13"/>
      <c r="DM570" s="13"/>
      <c r="DN570" s="13"/>
      <c r="DO570" s="13"/>
      <c r="DP570" s="13"/>
      <c r="DQ570" s="13"/>
      <c r="DR570" s="13"/>
      <c r="DS570" s="13"/>
      <c r="DT570" s="13"/>
      <c r="DU570" s="13"/>
      <c r="DV570" s="13"/>
      <c r="DW570" s="13"/>
      <c r="DX570" s="13"/>
      <c r="DY570" s="13"/>
      <c r="DZ570" s="13"/>
      <c r="EA570" s="13"/>
      <c r="EB570" s="13"/>
      <c r="EC570" s="13"/>
      <c r="ED570" s="13"/>
      <c r="EE570" s="13"/>
      <c r="EF570" s="13"/>
      <c r="EG570" s="13"/>
      <c r="EH570" s="13"/>
      <c r="EI570" s="13"/>
      <c r="EJ570" s="13"/>
      <c r="EK570" s="13"/>
      <c r="EL570" s="13"/>
      <c r="EM570" s="13"/>
      <c r="EN570" s="13"/>
      <c r="EO570" s="13"/>
      <c r="EP570" s="13"/>
      <c r="EQ570" s="13"/>
      <c r="ER570" s="13"/>
      <c r="ES570" s="13"/>
      <c r="ET570" s="13"/>
      <c r="EU570" s="13"/>
      <c r="EV570" s="13"/>
      <c r="EW570" s="13"/>
      <c r="EX570" s="13"/>
      <c r="EY570" s="13"/>
      <c r="EZ570" s="13"/>
      <c r="FA570" s="13"/>
      <c r="FB570" s="13"/>
      <c r="FC570" s="13"/>
      <c r="FD570" s="13"/>
      <c r="FE570" s="13"/>
      <c r="FF570" s="13"/>
      <c r="FG570" s="13"/>
      <c r="FH570" s="13"/>
      <c r="FI570" s="13"/>
      <c r="FJ570" s="13"/>
    </row>
    <row r="571" spans="2:166" x14ac:dyDescent="0.25"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B571" s="13"/>
      <c r="DC571" s="13"/>
      <c r="DD571" s="13"/>
      <c r="DE571" s="13"/>
      <c r="DF571" s="13"/>
      <c r="DG571" s="13"/>
      <c r="DH571" s="13"/>
      <c r="DI571" s="13"/>
      <c r="DJ571" s="13"/>
      <c r="DK571" s="13"/>
      <c r="DL571" s="13"/>
      <c r="DM571" s="13"/>
      <c r="DN571" s="13"/>
      <c r="DO571" s="13"/>
      <c r="DP571" s="13"/>
      <c r="DQ571" s="13"/>
      <c r="DR571" s="13"/>
      <c r="DS571" s="13"/>
      <c r="DT571" s="13"/>
      <c r="DU571" s="13"/>
      <c r="DV571" s="13"/>
      <c r="DW571" s="13"/>
      <c r="DX571" s="13"/>
      <c r="DY571" s="13"/>
      <c r="DZ571" s="13"/>
      <c r="EA571" s="13"/>
      <c r="EB571" s="13"/>
      <c r="EC571" s="13"/>
      <c r="ED571" s="13"/>
      <c r="EE571" s="13"/>
      <c r="EF571" s="13"/>
      <c r="EG571" s="13"/>
      <c r="EH571" s="13"/>
      <c r="EI571" s="13"/>
      <c r="EJ571" s="13"/>
      <c r="EK571" s="13"/>
      <c r="EL571" s="13"/>
      <c r="EM571" s="13"/>
      <c r="EN571" s="13"/>
      <c r="EO571" s="13"/>
      <c r="EP571" s="13"/>
      <c r="EQ571" s="13"/>
      <c r="ER571" s="13"/>
      <c r="ES571" s="13"/>
      <c r="ET571" s="13"/>
      <c r="EU571" s="13"/>
      <c r="EV571" s="13"/>
      <c r="EW571" s="13"/>
      <c r="EX571" s="13"/>
      <c r="EY571" s="13"/>
      <c r="EZ571" s="13"/>
      <c r="FA571" s="13"/>
      <c r="FB571" s="13"/>
      <c r="FC571" s="13"/>
      <c r="FD571" s="13"/>
      <c r="FE571" s="13"/>
      <c r="FF571" s="13"/>
      <c r="FG571" s="13"/>
      <c r="FH571" s="13"/>
      <c r="FI571" s="13"/>
      <c r="FJ571" s="13"/>
    </row>
    <row r="572" spans="2:166" x14ac:dyDescent="0.25"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B572" s="13"/>
      <c r="DC572" s="13"/>
      <c r="DD572" s="13"/>
      <c r="DE572" s="13"/>
      <c r="DF572" s="13"/>
      <c r="DG572" s="13"/>
      <c r="DH572" s="13"/>
      <c r="DI572" s="13"/>
      <c r="DJ572" s="13"/>
      <c r="DK572" s="13"/>
      <c r="DL572" s="13"/>
      <c r="DM572" s="13"/>
      <c r="DN572" s="13"/>
      <c r="DO572" s="13"/>
      <c r="DP572" s="13"/>
      <c r="DQ572" s="13"/>
      <c r="DR572" s="13"/>
      <c r="DS572" s="13"/>
      <c r="DT572" s="13"/>
      <c r="DU572" s="13"/>
      <c r="DV572" s="13"/>
      <c r="DW572" s="13"/>
      <c r="DX572" s="13"/>
      <c r="DY572" s="13"/>
      <c r="DZ572" s="13"/>
      <c r="EA572" s="13"/>
      <c r="EB572" s="13"/>
      <c r="EC572" s="13"/>
      <c r="ED572" s="13"/>
      <c r="EE572" s="13"/>
      <c r="EF572" s="13"/>
      <c r="EG572" s="13"/>
      <c r="EH572" s="13"/>
      <c r="EI572" s="13"/>
      <c r="EJ572" s="13"/>
      <c r="EK572" s="13"/>
      <c r="EL572" s="13"/>
      <c r="EM572" s="13"/>
      <c r="EN572" s="13"/>
      <c r="EO572" s="13"/>
      <c r="EP572" s="13"/>
      <c r="EQ572" s="13"/>
      <c r="ER572" s="13"/>
      <c r="ES572" s="13"/>
      <c r="ET572" s="13"/>
      <c r="EU572" s="13"/>
      <c r="EV572" s="13"/>
      <c r="EW572" s="13"/>
      <c r="EX572" s="13"/>
      <c r="EY572" s="13"/>
      <c r="EZ572" s="13"/>
      <c r="FA572" s="13"/>
      <c r="FB572" s="13"/>
      <c r="FC572" s="13"/>
      <c r="FD572" s="13"/>
      <c r="FE572" s="13"/>
      <c r="FF572" s="13"/>
      <c r="FG572" s="13"/>
      <c r="FH572" s="13"/>
      <c r="FI572" s="13"/>
      <c r="FJ572" s="13"/>
    </row>
    <row r="573" spans="2:166" x14ac:dyDescent="0.25"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B573" s="13"/>
      <c r="DC573" s="13"/>
      <c r="DD573" s="13"/>
      <c r="DE573" s="13"/>
      <c r="DF573" s="13"/>
      <c r="DG573" s="13"/>
      <c r="DH573" s="13"/>
      <c r="DI573" s="13"/>
      <c r="DJ573" s="13"/>
      <c r="DK573" s="13"/>
      <c r="DL573" s="13"/>
      <c r="DM573" s="13"/>
      <c r="DN573" s="13"/>
      <c r="DO573" s="13"/>
      <c r="DP573" s="13"/>
      <c r="DQ573" s="13"/>
      <c r="DR573" s="13"/>
      <c r="DS573" s="13"/>
      <c r="DT573" s="13"/>
      <c r="DU573" s="13"/>
      <c r="DV573" s="13"/>
      <c r="DW573" s="13"/>
      <c r="DX573" s="13"/>
      <c r="DY573" s="13"/>
      <c r="DZ573" s="13"/>
      <c r="EA573" s="13"/>
      <c r="EB573" s="13"/>
      <c r="EC573" s="13"/>
      <c r="ED573" s="13"/>
      <c r="EE573" s="13"/>
      <c r="EF573" s="13"/>
      <c r="EG573" s="13"/>
      <c r="EH573" s="13"/>
      <c r="EI573" s="13"/>
      <c r="EJ573" s="13"/>
      <c r="EK573" s="13"/>
      <c r="EL573" s="13"/>
      <c r="EM573" s="13"/>
      <c r="EN573" s="13"/>
      <c r="EO573" s="13"/>
      <c r="EP573" s="13"/>
      <c r="EQ573" s="13"/>
      <c r="ER573" s="13"/>
      <c r="ES573" s="13"/>
      <c r="ET573" s="13"/>
      <c r="EU573" s="13"/>
      <c r="EV573" s="13"/>
      <c r="EW573" s="13"/>
      <c r="EX573" s="13"/>
      <c r="EY573" s="13"/>
      <c r="EZ573" s="13"/>
      <c r="FA573" s="13"/>
      <c r="FB573" s="13"/>
      <c r="FC573" s="13"/>
      <c r="FD573" s="13"/>
      <c r="FE573" s="13"/>
      <c r="FF573" s="13"/>
      <c r="FG573" s="13"/>
      <c r="FH573" s="13"/>
      <c r="FI573" s="13"/>
      <c r="FJ573" s="13"/>
    </row>
    <row r="574" spans="2:166" x14ac:dyDescent="0.25"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B574" s="13"/>
      <c r="DC574" s="13"/>
      <c r="DD574" s="13"/>
      <c r="DE574" s="13"/>
      <c r="DF574" s="13"/>
      <c r="DG574" s="13"/>
      <c r="DH574" s="13"/>
      <c r="DI574" s="13"/>
      <c r="DJ574" s="13"/>
      <c r="DK574" s="13"/>
      <c r="DL574" s="13"/>
      <c r="DM574" s="13"/>
      <c r="DN574" s="13"/>
      <c r="DO574" s="13"/>
      <c r="DP574" s="13"/>
      <c r="DQ574" s="13"/>
      <c r="DR574" s="13"/>
      <c r="DS574" s="13"/>
      <c r="DT574" s="13"/>
      <c r="DU574" s="13"/>
      <c r="DV574" s="13"/>
      <c r="DW574" s="13"/>
      <c r="DX574" s="13"/>
      <c r="DY574" s="13"/>
      <c r="DZ574" s="13"/>
      <c r="EA574" s="13"/>
      <c r="EB574" s="13"/>
      <c r="EC574" s="13"/>
      <c r="ED574" s="13"/>
      <c r="EE574" s="13"/>
      <c r="EF574" s="13"/>
      <c r="EG574" s="13"/>
      <c r="EH574" s="13"/>
      <c r="EI574" s="13"/>
      <c r="EJ574" s="13"/>
      <c r="EK574" s="13"/>
      <c r="EL574" s="13"/>
      <c r="EM574" s="13"/>
      <c r="EN574" s="13"/>
      <c r="EO574" s="13"/>
      <c r="EP574" s="13"/>
      <c r="EQ574" s="13"/>
      <c r="ER574" s="13"/>
      <c r="ES574" s="13"/>
      <c r="ET574" s="13"/>
      <c r="EU574" s="13"/>
      <c r="EV574" s="13"/>
      <c r="EW574" s="13"/>
      <c r="EX574" s="13"/>
      <c r="EY574" s="13"/>
      <c r="EZ574" s="13"/>
      <c r="FA574" s="13"/>
      <c r="FB574" s="13"/>
      <c r="FC574" s="13"/>
      <c r="FD574" s="13"/>
      <c r="FE574" s="13"/>
      <c r="FF574" s="13"/>
      <c r="FG574" s="13"/>
      <c r="FH574" s="13"/>
      <c r="FI574" s="13"/>
      <c r="FJ574" s="13"/>
    </row>
    <row r="575" spans="2:166" x14ac:dyDescent="0.25"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B575" s="13"/>
      <c r="DC575" s="13"/>
      <c r="DD575" s="13"/>
      <c r="DE575" s="13"/>
      <c r="DF575" s="13"/>
      <c r="DG575" s="13"/>
      <c r="DH575" s="13"/>
      <c r="DI575" s="13"/>
      <c r="DJ575" s="13"/>
      <c r="DK575" s="13"/>
      <c r="DL575" s="13"/>
      <c r="DM575" s="13"/>
      <c r="DN575" s="13"/>
      <c r="DO575" s="13"/>
      <c r="DP575" s="13"/>
      <c r="DQ575" s="13"/>
      <c r="DR575" s="13"/>
      <c r="DS575" s="13"/>
      <c r="DT575" s="13"/>
      <c r="DU575" s="13"/>
      <c r="DV575" s="13"/>
      <c r="DW575" s="13"/>
      <c r="DX575" s="13"/>
      <c r="DY575" s="13"/>
      <c r="DZ575" s="13"/>
      <c r="EA575" s="13"/>
      <c r="EB575" s="13"/>
      <c r="EC575" s="13"/>
      <c r="ED575" s="13"/>
      <c r="EE575" s="13"/>
      <c r="EF575" s="13"/>
      <c r="EG575" s="13"/>
      <c r="EH575" s="13"/>
      <c r="EI575" s="13"/>
      <c r="EJ575" s="13"/>
      <c r="EK575" s="13"/>
      <c r="EL575" s="13"/>
      <c r="EM575" s="13"/>
      <c r="EN575" s="13"/>
      <c r="EO575" s="13"/>
      <c r="EP575" s="13"/>
      <c r="EQ575" s="13"/>
      <c r="ER575" s="13"/>
      <c r="ES575" s="13"/>
      <c r="ET575" s="13"/>
      <c r="EU575" s="13"/>
      <c r="EV575" s="13"/>
      <c r="EW575" s="13"/>
      <c r="EX575" s="13"/>
      <c r="EY575" s="13"/>
      <c r="EZ575" s="13"/>
      <c r="FA575" s="13"/>
      <c r="FB575" s="13"/>
      <c r="FC575" s="13"/>
      <c r="FD575" s="13"/>
      <c r="FE575" s="13"/>
      <c r="FF575" s="13"/>
      <c r="FG575" s="13"/>
      <c r="FH575" s="13"/>
      <c r="FI575" s="13"/>
      <c r="FJ575" s="13"/>
    </row>
    <row r="576" spans="2:166" x14ac:dyDescent="0.25"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B576" s="13"/>
      <c r="DC576" s="13"/>
      <c r="DD576" s="13"/>
      <c r="DE576" s="13"/>
      <c r="DF576" s="13"/>
      <c r="DG576" s="13"/>
      <c r="DH576" s="13"/>
      <c r="DI576" s="13"/>
      <c r="DJ576" s="13"/>
      <c r="DK576" s="13"/>
      <c r="DL576" s="13"/>
      <c r="DM576" s="13"/>
      <c r="DN576" s="13"/>
      <c r="DO576" s="13"/>
      <c r="DP576" s="13"/>
      <c r="DQ576" s="13"/>
      <c r="DR576" s="13"/>
      <c r="DS576" s="13"/>
      <c r="DT576" s="13"/>
      <c r="DU576" s="13"/>
      <c r="DV576" s="13"/>
      <c r="DW576" s="13"/>
      <c r="DX576" s="13"/>
      <c r="DY576" s="13"/>
      <c r="DZ576" s="13"/>
      <c r="EA576" s="13"/>
      <c r="EB576" s="13"/>
      <c r="EC576" s="13"/>
      <c r="ED576" s="13"/>
      <c r="EE576" s="13"/>
      <c r="EF576" s="13"/>
      <c r="EG576" s="13"/>
      <c r="EH576" s="13"/>
      <c r="EI576" s="13"/>
      <c r="EJ576" s="13"/>
      <c r="EK576" s="13"/>
      <c r="EL576" s="13"/>
      <c r="EM576" s="13"/>
      <c r="EN576" s="13"/>
      <c r="EO576" s="13"/>
      <c r="EP576" s="13"/>
      <c r="EQ576" s="13"/>
      <c r="ER576" s="13"/>
      <c r="ES576" s="13"/>
      <c r="ET576" s="13"/>
      <c r="EU576" s="13"/>
      <c r="EV576" s="13"/>
      <c r="EW576" s="13"/>
      <c r="EX576" s="13"/>
      <c r="EY576" s="13"/>
      <c r="EZ576" s="13"/>
      <c r="FA576" s="13"/>
      <c r="FB576" s="13"/>
      <c r="FC576" s="13"/>
      <c r="FD576" s="13"/>
      <c r="FE576" s="13"/>
      <c r="FF576" s="13"/>
      <c r="FG576" s="13"/>
      <c r="FH576" s="13"/>
      <c r="FI576" s="13"/>
      <c r="FJ576" s="13"/>
    </row>
    <row r="577" spans="2:166" x14ac:dyDescent="0.25"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B577" s="13"/>
      <c r="DC577" s="13"/>
      <c r="DD577" s="13"/>
      <c r="DE577" s="13"/>
      <c r="DF577" s="13"/>
      <c r="DG577" s="13"/>
      <c r="DH577" s="13"/>
      <c r="DI577" s="13"/>
      <c r="DJ577" s="13"/>
      <c r="DK577" s="13"/>
      <c r="DL577" s="13"/>
      <c r="DM577" s="13"/>
      <c r="DN577" s="13"/>
      <c r="DO577" s="13"/>
      <c r="DP577" s="13"/>
      <c r="DQ577" s="13"/>
      <c r="DR577" s="13"/>
      <c r="DS577" s="13"/>
      <c r="DT577" s="13"/>
      <c r="DU577" s="13"/>
      <c r="DV577" s="13"/>
      <c r="DW577" s="13"/>
      <c r="DX577" s="13"/>
      <c r="DY577" s="13"/>
      <c r="DZ577" s="13"/>
      <c r="EA577" s="13"/>
      <c r="EB577" s="13"/>
      <c r="EC577" s="13"/>
      <c r="ED577" s="13"/>
      <c r="EE577" s="13"/>
      <c r="EF577" s="13"/>
      <c r="EG577" s="13"/>
      <c r="EH577" s="13"/>
      <c r="EI577" s="13"/>
      <c r="EJ577" s="13"/>
      <c r="EK577" s="13"/>
      <c r="EL577" s="13"/>
      <c r="EM577" s="13"/>
      <c r="EN577" s="13"/>
      <c r="EO577" s="13"/>
      <c r="EP577" s="13"/>
      <c r="EQ577" s="13"/>
      <c r="ER577" s="13"/>
      <c r="ES577" s="13"/>
      <c r="ET577" s="13"/>
      <c r="EU577" s="13"/>
      <c r="EV577" s="13"/>
      <c r="EW577" s="13"/>
      <c r="EX577" s="13"/>
      <c r="EY577" s="13"/>
      <c r="EZ577" s="13"/>
      <c r="FA577" s="13"/>
      <c r="FB577" s="13"/>
      <c r="FC577" s="13"/>
      <c r="FD577" s="13"/>
      <c r="FE577" s="13"/>
      <c r="FF577" s="13"/>
      <c r="FG577" s="13"/>
      <c r="FH577" s="13"/>
      <c r="FI577" s="13"/>
      <c r="FJ577" s="13"/>
    </row>
    <row r="578" spans="2:166" x14ac:dyDescent="0.25"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B578" s="13"/>
      <c r="DC578" s="13"/>
      <c r="DD578" s="13"/>
      <c r="DE578" s="13"/>
      <c r="DF578" s="13"/>
      <c r="DG578" s="13"/>
      <c r="DH578" s="13"/>
      <c r="DI578" s="13"/>
      <c r="DJ578" s="13"/>
      <c r="DK578" s="13"/>
      <c r="DL578" s="13"/>
      <c r="DM578" s="13"/>
      <c r="DN578" s="13"/>
      <c r="DO578" s="13"/>
      <c r="DP578" s="13"/>
      <c r="DQ578" s="13"/>
      <c r="DR578" s="13"/>
      <c r="DS578" s="13"/>
      <c r="DT578" s="13"/>
      <c r="DU578" s="13"/>
      <c r="DV578" s="13"/>
      <c r="DW578" s="13"/>
      <c r="DX578" s="13"/>
      <c r="DY578" s="13"/>
      <c r="DZ578" s="13"/>
      <c r="EA578" s="13"/>
      <c r="EB578" s="13"/>
      <c r="EC578" s="13"/>
      <c r="ED578" s="13"/>
      <c r="EE578" s="13"/>
      <c r="EF578" s="13"/>
      <c r="EG578" s="13"/>
      <c r="EH578" s="13"/>
      <c r="EI578" s="13"/>
      <c r="EJ578" s="13"/>
      <c r="EK578" s="13"/>
      <c r="EL578" s="13"/>
      <c r="EM578" s="13"/>
      <c r="EN578" s="13"/>
      <c r="EO578" s="13"/>
      <c r="EP578" s="13"/>
      <c r="EQ578" s="13"/>
      <c r="ER578" s="13"/>
      <c r="ES578" s="13"/>
      <c r="ET578" s="13"/>
      <c r="EU578" s="13"/>
      <c r="EV578" s="13"/>
      <c r="EW578" s="13"/>
      <c r="EX578" s="13"/>
      <c r="EY578" s="13"/>
      <c r="EZ578" s="13"/>
      <c r="FA578" s="13"/>
      <c r="FB578" s="13"/>
      <c r="FC578" s="13"/>
      <c r="FD578" s="13"/>
      <c r="FE578" s="13"/>
      <c r="FF578" s="13"/>
      <c r="FG578" s="13"/>
      <c r="FH578" s="13"/>
      <c r="FI578" s="13"/>
      <c r="FJ578" s="13"/>
    </row>
    <row r="579" spans="2:166" x14ac:dyDescent="0.25"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B579" s="13"/>
      <c r="DC579" s="13"/>
      <c r="DD579" s="13"/>
      <c r="DE579" s="13"/>
      <c r="DF579" s="13"/>
      <c r="DG579" s="13"/>
      <c r="DH579" s="13"/>
      <c r="DI579" s="13"/>
      <c r="DJ579" s="13"/>
      <c r="DK579" s="13"/>
      <c r="DL579" s="13"/>
      <c r="DM579" s="13"/>
      <c r="DN579" s="13"/>
      <c r="DO579" s="13"/>
      <c r="DP579" s="13"/>
      <c r="DQ579" s="13"/>
      <c r="DR579" s="13"/>
      <c r="DS579" s="13"/>
      <c r="DT579" s="13"/>
      <c r="DU579" s="13"/>
      <c r="DV579" s="13"/>
      <c r="DW579" s="13"/>
      <c r="DX579" s="13"/>
      <c r="DY579" s="13"/>
      <c r="DZ579" s="13"/>
      <c r="EA579" s="13"/>
      <c r="EB579" s="13"/>
      <c r="EC579" s="13"/>
      <c r="ED579" s="13"/>
      <c r="EE579" s="13"/>
      <c r="EF579" s="13"/>
      <c r="EG579" s="13"/>
      <c r="EH579" s="13"/>
      <c r="EI579" s="13"/>
      <c r="EJ579" s="13"/>
      <c r="EK579" s="13"/>
      <c r="EL579" s="13"/>
      <c r="EM579" s="13"/>
      <c r="EN579" s="13"/>
      <c r="EO579" s="13"/>
      <c r="EP579" s="13"/>
      <c r="EQ579" s="13"/>
      <c r="ER579" s="13"/>
      <c r="ES579" s="13"/>
      <c r="ET579" s="13"/>
      <c r="EU579" s="13"/>
      <c r="EV579" s="13"/>
      <c r="EW579" s="13"/>
      <c r="EX579" s="13"/>
      <c r="EY579" s="13"/>
      <c r="EZ579" s="13"/>
      <c r="FA579" s="13"/>
      <c r="FB579" s="13"/>
      <c r="FC579" s="13"/>
      <c r="FD579" s="13"/>
      <c r="FE579" s="13"/>
      <c r="FF579" s="13"/>
      <c r="FG579" s="13"/>
      <c r="FH579" s="13"/>
      <c r="FI579" s="13"/>
      <c r="FJ579" s="13"/>
    </row>
    <row r="580" spans="2:166" x14ac:dyDescent="0.25"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B580" s="13"/>
      <c r="DC580" s="13"/>
      <c r="DD580" s="13"/>
      <c r="DE580" s="13"/>
      <c r="DF580" s="13"/>
      <c r="DG580" s="13"/>
      <c r="DH580" s="13"/>
      <c r="DI580" s="13"/>
      <c r="DJ580" s="13"/>
      <c r="DK580" s="13"/>
      <c r="DL580" s="13"/>
      <c r="DM580" s="13"/>
      <c r="DN580" s="13"/>
      <c r="DO580" s="13"/>
      <c r="DP580" s="13"/>
      <c r="DQ580" s="13"/>
      <c r="DR580" s="13"/>
      <c r="DS580" s="13"/>
      <c r="DT580" s="13"/>
      <c r="DU580" s="13"/>
      <c r="DV580" s="13"/>
      <c r="DW580" s="13"/>
      <c r="DX580" s="13"/>
      <c r="DY580" s="13"/>
      <c r="DZ580" s="13"/>
      <c r="EA580" s="13"/>
      <c r="EB580" s="13"/>
      <c r="EC580" s="13"/>
      <c r="ED580" s="13"/>
      <c r="EE580" s="13"/>
      <c r="EF580" s="13"/>
      <c r="EG580" s="13"/>
      <c r="EH580" s="13"/>
      <c r="EI580" s="13"/>
      <c r="EJ580" s="13"/>
      <c r="EK580" s="13"/>
      <c r="EL580" s="13"/>
      <c r="EM580" s="13"/>
      <c r="EN580" s="13"/>
      <c r="EO580" s="13"/>
      <c r="EP580" s="13"/>
      <c r="EQ580" s="13"/>
      <c r="ER580" s="13"/>
      <c r="ES580" s="13"/>
      <c r="ET580" s="13"/>
      <c r="EU580" s="13"/>
      <c r="EV580" s="13"/>
      <c r="EW580" s="13"/>
      <c r="EX580" s="13"/>
      <c r="EY580" s="13"/>
      <c r="EZ580" s="13"/>
      <c r="FA580" s="13"/>
      <c r="FB580" s="13"/>
      <c r="FC580" s="13"/>
      <c r="FD580" s="13"/>
      <c r="FE580" s="13"/>
      <c r="FF580" s="13"/>
      <c r="FG580" s="13"/>
      <c r="FH580" s="13"/>
      <c r="FI580" s="13"/>
      <c r="FJ580" s="13"/>
    </row>
    <row r="581" spans="2:166" x14ac:dyDescent="0.25"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B581" s="13"/>
      <c r="DC581" s="13"/>
      <c r="DD581" s="13"/>
      <c r="DE581" s="13"/>
      <c r="DF581" s="13"/>
      <c r="DG581" s="13"/>
      <c r="DH581" s="13"/>
      <c r="DI581" s="13"/>
      <c r="DJ581" s="13"/>
      <c r="DK581" s="13"/>
      <c r="DL581" s="13"/>
      <c r="DM581" s="13"/>
      <c r="DN581" s="13"/>
      <c r="DO581" s="13"/>
      <c r="DP581" s="13"/>
      <c r="DQ581" s="13"/>
      <c r="DR581" s="13"/>
      <c r="DS581" s="13"/>
      <c r="DT581" s="13"/>
      <c r="DU581" s="13"/>
      <c r="DV581" s="13"/>
      <c r="DW581" s="13"/>
      <c r="DX581" s="13"/>
      <c r="DY581" s="13"/>
      <c r="DZ581" s="13"/>
      <c r="EA581" s="13"/>
      <c r="EB581" s="13"/>
      <c r="EC581" s="13"/>
      <c r="ED581" s="13"/>
      <c r="EE581" s="13"/>
      <c r="EF581" s="13"/>
      <c r="EG581" s="13"/>
      <c r="EH581" s="13"/>
      <c r="EI581" s="13"/>
      <c r="EJ581" s="13"/>
      <c r="EK581" s="13"/>
      <c r="EL581" s="13"/>
      <c r="EM581" s="13"/>
      <c r="EN581" s="13"/>
      <c r="EO581" s="13"/>
      <c r="EP581" s="13"/>
      <c r="EQ581" s="13"/>
      <c r="ER581" s="13"/>
      <c r="ES581" s="13"/>
      <c r="ET581" s="13"/>
      <c r="EU581" s="13"/>
      <c r="EV581" s="13"/>
      <c r="EW581" s="13"/>
      <c r="EX581" s="13"/>
      <c r="EY581" s="13"/>
      <c r="EZ581" s="13"/>
      <c r="FA581" s="13"/>
      <c r="FB581" s="13"/>
      <c r="FC581" s="13"/>
      <c r="FD581" s="13"/>
      <c r="FE581" s="13"/>
      <c r="FF581" s="13"/>
      <c r="FG581" s="13"/>
      <c r="FH581" s="13"/>
      <c r="FI581" s="13"/>
      <c r="FJ581" s="13"/>
    </row>
    <row r="582" spans="2:166" x14ac:dyDescent="0.25"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B582" s="13"/>
      <c r="DC582" s="13"/>
      <c r="DD582" s="13"/>
      <c r="DE582" s="13"/>
      <c r="DF582" s="13"/>
      <c r="DG582" s="13"/>
      <c r="DH582" s="13"/>
      <c r="DI582" s="13"/>
      <c r="DJ582" s="13"/>
      <c r="DK582" s="13"/>
      <c r="DL582" s="13"/>
      <c r="DM582" s="13"/>
      <c r="DN582" s="13"/>
      <c r="DO582" s="13"/>
      <c r="DP582" s="13"/>
      <c r="DQ582" s="13"/>
      <c r="DR582" s="13"/>
      <c r="DS582" s="13"/>
      <c r="DT582" s="13"/>
      <c r="DU582" s="13"/>
      <c r="DV582" s="13"/>
      <c r="DW582" s="13"/>
      <c r="DX582" s="13"/>
      <c r="DY582" s="13"/>
      <c r="DZ582" s="13"/>
      <c r="EA582" s="13"/>
      <c r="EB582" s="13"/>
      <c r="EC582" s="13"/>
      <c r="ED582" s="13"/>
      <c r="EE582" s="13"/>
      <c r="EF582" s="13"/>
      <c r="EG582" s="13"/>
      <c r="EH582" s="13"/>
      <c r="EI582" s="13"/>
      <c r="EJ582" s="13"/>
      <c r="EK582" s="13"/>
      <c r="EL582" s="13"/>
      <c r="EM582" s="13"/>
      <c r="EN582" s="13"/>
      <c r="EO582" s="13"/>
      <c r="EP582" s="13"/>
      <c r="EQ582" s="13"/>
      <c r="ER582" s="13"/>
      <c r="ES582" s="13"/>
      <c r="ET582" s="13"/>
      <c r="EU582" s="13"/>
      <c r="EV582" s="13"/>
      <c r="EW582" s="13"/>
      <c r="EX582" s="13"/>
      <c r="EY582" s="13"/>
      <c r="EZ582" s="13"/>
      <c r="FA582" s="13"/>
      <c r="FB582" s="13"/>
      <c r="FC582" s="13"/>
      <c r="FD582" s="13"/>
      <c r="FE582" s="13"/>
      <c r="FF582" s="13"/>
      <c r="FG582" s="13"/>
      <c r="FH582" s="13"/>
      <c r="FI582" s="13"/>
      <c r="FJ582" s="13"/>
    </row>
    <row r="583" spans="2:166" x14ac:dyDescent="0.25"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B583" s="13"/>
      <c r="DC583" s="13"/>
      <c r="DD583" s="13"/>
      <c r="DE583" s="13"/>
      <c r="DF583" s="13"/>
      <c r="DG583" s="13"/>
      <c r="DH583" s="13"/>
      <c r="DI583" s="13"/>
      <c r="DJ583" s="13"/>
      <c r="DK583" s="13"/>
      <c r="DL583" s="13"/>
      <c r="DM583" s="13"/>
      <c r="DN583" s="13"/>
      <c r="DO583" s="13"/>
      <c r="DP583" s="13"/>
      <c r="DQ583" s="13"/>
      <c r="DR583" s="13"/>
      <c r="DS583" s="13"/>
      <c r="DT583" s="13"/>
      <c r="DU583" s="13"/>
      <c r="DV583" s="13"/>
      <c r="DW583" s="13"/>
      <c r="DX583" s="13"/>
      <c r="DY583" s="13"/>
      <c r="DZ583" s="13"/>
      <c r="EA583" s="13"/>
      <c r="EB583" s="13"/>
      <c r="EC583" s="13"/>
      <c r="ED583" s="13"/>
      <c r="EE583" s="13"/>
      <c r="EF583" s="13"/>
      <c r="EG583" s="13"/>
      <c r="EH583" s="13"/>
      <c r="EI583" s="13"/>
      <c r="EJ583" s="13"/>
      <c r="EK583" s="13"/>
      <c r="EL583" s="13"/>
      <c r="EM583" s="13"/>
      <c r="EN583" s="13"/>
      <c r="EO583" s="13"/>
      <c r="EP583" s="13"/>
      <c r="EQ583" s="13"/>
      <c r="ER583" s="13"/>
      <c r="ES583" s="13"/>
      <c r="ET583" s="13"/>
      <c r="EU583" s="13"/>
      <c r="EV583" s="13"/>
      <c r="EW583" s="13"/>
      <c r="EX583" s="13"/>
      <c r="EY583" s="13"/>
      <c r="EZ583" s="13"/>
      <c r="FA583" s="13"/>
      <c r="FB583" s="13"/>
      <c r="FC583" s="13"/>
      <c r="FD583" s="13"/>
      <c r="FE583" s="13"/>
      <c r="FF583" s="13"/>
      <c r="FG583" s="13"/>
      <c r="FH583" s="13"/>
      <c r="FI583" s="13"/>
      <c r="FJ583" s="13"/>
    </row>
    <row r="584" spans="2:166" x14ac:dyDescent="0.25"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B584" s="13"/>
      <c r="DC584" s="13"/>
      <c r="DD584" s="13"/>
      <c r="DE584" s="13"/>
      <c r="DF584" s="13"/>
      <c r="DG584" s="13"/>
      <c r="DH584" s="13"/>
      <c r="DI584" s="13"/>
      <c r="DJ584" s="13"/>
      <c r="DK584" s="13"/>
      <c r="DL584" s="13"/>
      <c r="DM584" s="13"/>
      <c r="DN584" s="13"/>
      <c r="DO584" s="13"/>
      <c r="DP584" s="13"/>
      <c r="DQ584" s="13"/>
      <c r="DR584" s="13"/>
      <c r="DS584" s="13"/>
      <c r="DT584" s="13"/>
      <c r="DU584" s="13"/>
      <c r="DV584" s="13"/>
      <c r="DW584" s="13"/>
      <c r="DX584" s="13"/>
      <c r="DY584" s="13"/>
      <c r="DZ584" s="13"/>
      <c r="EA584" s="13"/>
      <c r="EB584" s="13"/>
      <c r="EC584" s="13"/>
      <c r="ED584" s="13"/>
      <c r="EE584" s="13"/>
      <c r="EF584" s="13"/>
      <c r="EG584" s="13"/>
      <c r="EH584" s="13"/>
      <c r="EI584" s="13"/>
      <c r="EJ584" s="13"/>
      <c r="EK584" s="13"/>
      <c r="EL584" s="13"/>
      <c r="EM584" s="13"/>
      <c r="EN584" s="13"/>
      <c r="EO584" s="13"/>
      <c r="EP584" s="13"/>
      <c r="EQ584" s="13"/>
      <c r="ER584" s="13"/>
      <c r="ES584" s="13"/>
      <c r="ET584" s="13"/>
      <c r="EU584" s="13"/>
      <c r="EV584" s="13"/>
      <c r="EW584" s="13"/>
      <c r="EX584" s="13"/>
      <c r="EY584" s="13"/>
      <c r="EZ584" s="13"/>
      <c r="FA584" s="13"/>
      <c r="FB584" s="13"/>
      <c r="FC584" s="13"/>
      <c r="FD584" s="13"/>
      <c r="FE584" s="13"/>
      <c r="FF584" s="13"/>
      <c r="FG584" s="13"/>
      <c r="FH584" s="13"/>
      <c r="FI584" s="13"/>
      <c r="FJ584" s="13"/>
    </row>
    <row r="585" spans="2:166" x14ac:dyDescent="0.25"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B585" s="13"/>
      <c r="DC585" s="13"/>
      <c r="DD585" s="13"/>
      <c r="DE585" s="13"/>
      <c r="DF585" s="13"/>
      <c r="DG585" s="13"/>
      <c r="DH585" s="13"/>
      <c r="DI585" s="13"/>
      <c r="DJ585" s="13"/>
      <c r="DK585" s="13"/>
      <c r="DL585" s="13"/>
      <c r="DM585" s="13"/>
      <c r="DN585" s="13"/>
      <c r="DO585" s="13"/>
      <c r="DP585" s="13"/>
      <c r="DQ585" s="13"/>
      <c r="DR585" s="13"/>
      <c r="DS585" s="13"/>
      <c r="DT585" s="13"/>
      <c r="DU585" s="13"/>
      <c r="DV585" s="13"/>
      <c r="DW585" s="13"/>
      <c r="DX585" s="13"/>
      <c r="DY585" s="13"/>
      <c r="DZ585" s="13"/>
      <c r="EA585" s="13"/>
      <c r="EB585" s="13"/>
      <c r="EC585" s="13"/>
      <c r="ED585" s="13"/>
      <c r="EE585" s="13"/>
      <c r="EF585" s="13"/>
      <c r="EG585" s="13"/>
      <c r="EH585" s="13"/>
      <c r="EI585" s="13"/>
      <c r="EJ585" s="13"/>
      <c r="EK585" s="13"/>
      <c r="EL585" s="13"/>
      <c r="EM585" s="13"/>
      <c r="EN585" s="13"/>
      <c r="EO585" s="13"/>
      <c r="EP585" s="13"/>
      <c r="EQ585" s="13"/>
      <c r="ER585" s="13"/>
      <c r="ES585" s="13"/>
      <c r="ET585" s="13"/>
      <c r="EU585" s="13"/>
      <c r="EV585" s="13"/>
      <c r="EW585" s="13"/>
      <c r="EX585" s="13"/>
      <c r="EY585" s="13"/>
      <c r="EZ585" s="13"/>
      <c r="FA585" s="13"/>
      <c r="FB585" s="13"/>
      <c r="FC585" s="13"/>
      <c r="FD585" s="13"/>
      <c r="FE585" s="13"/>
      <c r="FF585" s="13"/>
      <c r="FG585" s="13"/>
      <c r="FH585" s="13"/>
      <c r="FI585" s="13"/>
      <c r="FJ585" s="13"/>
    </row>
    <row r="586" spans="2:166" x14ac:dyDescent="0.25"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B586" s="13"/>
      <c r="DC586" s="13"/>
      <c r="DD586" s="13"/>
      <c r="DE586" s="13"/>
      <c r="DF586" s="13"/>
      <c r="DG586" s="13"/>
      <c r="DH586" s="13"/>
      <c r="DI586" s="13"/>
      <c r="DJ586" s="13"/>
      <c r="DK586" s="13"/>
      <c r="DL586" s="13"/>
      <c r="DM586" s="13"/>
      <c r="DN586" s="13"/>
      <c r="DO586" s="13"/>
      <c r="DP586" s="13"/>
      <c r="DQ586" s="13"/>
      <c r="DR586" s="13"/>
      <c r="DS586" s="13"/>
      <c r="DT586" s="13"/>
      <c r="DU586" s="13"/>
      <c r="DV586" s="13"/>
      <c r="DW586" s="13"/>
      <c r="DX586" s="13"/>
      <c r="DY586" s="13"/>
      <c r="DZ586" s="13"/>
      <c r="EA586" s="13"/>
      <c r="EB586" s="13"/>
      <c r="EC586" s="13"/>
      <c r="ED586" s="13"/>
      <c r="EE586" s="13"/>
      <c r="EF586" s="13"/>
      <c r="EG586" s="13"/>
      <c r="EH586" s="13"/>
      <c r="EI586" s="13"/>
      <c r="EJ586" s="13"/>
      <c r="EK586" s="13"/>
      <c r="EL586" s="13"/>
      <c r="EM586" s="13"/>
      <c r="EN586" s="13"/>
      <c r="EO586" s="13"/>
      <c r="EP586" s="13"/>
      <c r="EQ586" s="13"/>
      <c r="ER586" s="13"/>
      <c r="ES586" s="13"/>
      <c r="ET586" s="13"/>
      <c r="EU586" s="13"/>
      <c r="EV586" s="13"/>
      <c r="EW586" s="13"/>
      <c r="EX586" s="13"/>
      <c r="EY586" s="13"/>
      <c r="EZ586" s="13"/>
      <c r="FA586" s="13"/>
      <c r="FB586" s="13"/>
      <c r="FC586" s="13"/>
      <c r="FD586" s="13"/>
      <c r="FE586" s="13"/>
      <c r="FF586" s="13"/>
      <c r="FG586" s="13"/>
      <c r="FH586" s="13"/>
      <c r="FI586" s="13"/>
      <c r="FJ586" s="13"/>
    </row>
    <row r="587" spans="2:166" x14ac:dyDescent="0.25"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B587" s="13"/>
      <c r="DC587" s="13"/>
      <c r="DD587" s="13"/>
      <c r="DE587" s="13"/>
      <c r="DF587" s="13"/>
      <c r="DG587" s="13"/>
      <c r="DH587" s="13"/>
      <c r="DI587" s="13"/>
      <c r="DJ587" s="13"/>
      <c r="DK587" s="13"/>
      <c r="DL587" s="13"/>
      <c r="DM587" s="13"/>
      <c r="DN587" s="13"/>
      <c r="DO587" s="13"/>
      <c r="DP587" s="13"/>
      <c r="DQ587" s="13"/>
      <c r="DR587" s="13"/>
      <c r="DS587" s="13"/>
      <c r="DT587" s="13"/>
      <c r="DU587" s="13"/>
      <c r="DV587" s="13"/>
      <c r="DW587" s="13"/>
      <c r="DX587" s="13"/>
      <c r="DY587" s="13"/>
      <c r="DZ587" s="13"/>
      <c r="EA587" s="13"/>
      <c r="EB587" s="13"/>
      <c r="EC587" s="13"/>
      <c r="ED587" s="13"/>
      <c r="EE587" s="13"/>
      <c r="EF587" s="13"/>
      <c r="EG587" s="13"/>
      <c r="EH587" s="13"/>
      <c r="EI587" s="13"/>
      <c r="EJ587" s="13"/>
      <c r="EK587" s="13"/>
      <c r="EL587" s="13"/>
      <c r="EM587" s="13"/>
      <c r="EN587" s="13"/>
      <c r="EO587" s="13"/>
      <c r="EP587" s="13"/>
      <c r="EQ587" s="13"/>
      <c r="ER587" s="13"/>
      <c r="ES587" s="13"/>
      <c r="ET587" s="13"/>
      <c r="EU587" s="13"/>
      <c r="EV587" s="13"/>
      <c r="EW587" s="13"/>
      <c r="EX587" s="13"/>
      <c r="EY587" s="13"/>
      <c r="EZ587" s="13"/>
      <c r="FA587" s="13"/>
      <c r="FB587" s="13"/>
      <c r="FC587" s="13"/>
      <c r="FD587" s="13"/>
      <c r="FE587" s="13"/>
      <c r="FF587" s="13"/>
      <c r="FG587" s="13"/>
      <c r="FH587" s="13"/>
      <c r="FI587" s="13"/>
      <c r="FJ587" s="13"/>
    </row>
    <row r="588" spans="2:166" x14ac:dyDescent="0.25"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B588" s="13"/>
      <c r="DC588" s="13"/>
      <c r="DD588" s="13"/>
      <c r="DE588" s="13"/>
      <c r="DF588" s="13"/>
      <c r="DG588" s="13"/>
      <c r="DH588" s="13"/>
      <c r="DI588" s="13"/>
      <c r="DJ588" s="13"/>
      <c r="DK588" s="13"/>
      <c r="DL588" s="13"/>
      <c r="DM588" s="13"/>
      <c r="DN588" s="13"/>
      <c r="DO588" s="13"/>
      <c r="DP588" s="13"/>
      <c r="DQ588" s="13"/>
      <c r="DR588" s="13"/>
      <c r="DS588" s="13"/>
      <c r="DT588" s="13"/>
      <c r="DU588" s="13"/>
      <c r="DV588" s="13"/>
      <c r="DW588" s="13"/>
      <c r="DX588" s="13"/>
      <c r="DY588" s="13"/>
      <c r="DZ588" s="13"/>
      <c r="EA588" s="13"/>
      <c r="EB588" s="13"/>
      <c r="EC588" s="13"/>
      <c r="ED588" s="13"/>
      <c r="EE588" s="13"/>
      <c r="EF588" s="13"/>
      <c r="EG588" s="13"/>
      <c r="EH588" s="13"/>
      <c r="EI588" s="13"/>
      <c r="EJ588" s="13"/>
      <c r="EK588" s="13"/>
      <c r="EL588" s="13"/>
      <c r="EM588" s="13"/>
      <c r="EN588" s="13"/>
      <c r="EO588" s="13"/>
      <c r="EP588" s="13"/>
      <c r="EQ588" s="13"/>
      <c r="ER588" s="13"/>
      <c r="ES588" s="13"/>
      <c r="ET588" s="13"/>
      <c r="EU588" s="13"/>
      <c r="EV588" s="13"/>
      <c r="EW588" s="13"/>
      <c r="EX588" s="13"/>
      <c r="EY588" s="13"/>
      <c r="EZ588" s="13"/>
      <c r="FA588" s="13"/>
      <c r="FB588" s="13"/>
      <c r="FC588" s="13"/>
      <c r="FD588" s="13"/>
      <c r="FE588" s="13"/>
      <c r="FF588" s="13"/>
      <c r="FG588" s="13"/>
      <c r="FH588" s="13"/>
      <c r="FI588" s="13"/>
      <c r="FJ588" s="13"/>
    </row>
    <row r="589" spans="2:166" x14ac:dyDescent="0.25"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B589" s="13"/>
      <c r="DC589" s="13"/>
      <c r="DD589" s="13"/>
      <c r="DE589" s="13"/>
      <c r="DF589" s="13"/>
      <c r="DG589" s="13"/>
      <c r="DH589" s="13"/>
      <c r="DI589" s="13"/>
      <c r="DJ589" s="13"/>
      <c r="DK589" s="13"/>
      <c r="DL589" s="13"/>
      <c r="DM589" s="13"/>
      <c r="DN589" s="13"/>
      <c r="DO589" s="13"/>
      <c r="DP589" s="13"/>
      <c r="DQ589" s="13"/>
      <c r="DR589" s="13"/>
      <c r="DS589" s="13"/>
      <c r="DT589" s="13"/>
      <c r="DU589" s="13"/>
      <c r="DV589" s="13"/>
      <c r="DW589" s="13"/>
      <c r="DX589" s="13"/>
      <c r="DY589" s="13"/>
      <c r="DZ589" s="13"/>
      <c r="EA589" s="13"/>
      <c r="EB589" s="13"/>
      <c r="EC589" s="13"/>
      <c r="ED589" s="13"/>
      <c r="EE589" s="13"/>
      <c r="EF589" s="13"/>
      <c r="EG589" s="13"/>
      <c r="EH589" s="13"/>
      <c r="EI589" s="13"/>
      <c r="EJ589" s="13"/>
      <c r="EK589" s="13"/>
      <c r="EL589" s="13"/>
      <c r="EM589" s="13"/>
      <c r="EN589" s="13"/>
      <c r="EO589" s="13"/>
      <c r="EP589" s="13"/>
      <c r="EQ589" s="13"/>
      <c r="ER589" s="13"/>
      <c r="ES589" s="13"/>
      <c r="ET589" s="13"/>
      <c r="EU589" s="13"/>
      <c r="EV589" s="13"/>
      <c r="EW589" s="13"/>
      <c r="EX589" s="13"/>
      <c r="EY589" s="13"/>
      <c r="EZ589" s="13"/>
      <c r="FA589" s="13"/>
      <c r="FB589" s="13"/>
      <c r="FC589" s="13"/>
      <c r="FD589" s="13"/>
      <c r="FE589" s="13"/>
      <c r="FF589" s="13"/>
      <c r="FG589" s="13"/>
      <c r="FH589" s="13"/>
      <c r="FI589" s="13"/>
      <c r="FJ589" s="13"/>
    </row>
    <row r="590" spans="2:166" x14ac:dyDescent="0.25"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B590" s="13"/>
      <c r="DC590" s="13"/>
      <c r="DD590" s="13"/>
      <c r="DE590" s="13"/>
      <c r="DF590" s="13"/>
      <c r="DG590" s="13"/>
      <c r="DH590" s="13"/>
      <c r="DI590" s="13"/>
      <c r="DJ590" s="13"/>
      <c r="DK590" s="13"/>
      <c r="DL590" s="13"/>
      <c r="DM590" s="13"/>
      <c r="DN590" s="13"/>
      <c r="DO590" s="13"/>
      <c r="DP590" s="13"/>
      <c r="DQ590" s="13"/>
      <c r="DR590" s="13"/>
      <c r="DS590" s="13"/>
      <c r="DT590" s="13"/>
      <c r="DU590" s="13"/>
      <c r="DV590" s="13"/>
      <c r="DW590" s="13"/>
      <c r="DX590" s="13"/>
      <c r="DY590" s="13"/>
      <c r="DZ590" s="13"/>
      <c r="EA590" s="13"/>
      <c r="EB590" s="13"/>
      <c r="EC590" s="13"/>
      <c r="ED590" s="13"/>
      <c r="EE590" s="13"/>
      <c r="EF590" s="13"/>
      <c r="EG590" s="13"/>
      <c r="EH590" s="13"/>
      <c r="EI590" s="13"/>
      <c r="EJ590" s="13"/>
      <c r="EK590" s="13"/>
      <c r="EL590" s="13"/>
      <c r="EM590" s="13"/>
      <c r="EN590" s="13"/>
      <c r="EO590" s="13"/>
      <c r="EP590" s="13"/>
      <c r="EQ590" s="13"/>
      <c r="ER590" s="13"/>
      <c r="ES590" s="13"/>
      <c r="ET590" s="13"/>
      <c r="EU590" s="13"/>
      <c r="EV590" s="13"/>
      <c r="EW590" s="13"/>
      <c r="EX590" s="13"/>
      <c r="EY590" s="13"/>
      <c r="EZ590" s="13"/>
      <c r="FA590" s="13"/>
      <c r="FB590" s="13"/>
      <c r="FC590" s="13"/>
      <c r="FD590" s="13"/>
      <c r="FE590" s="13"/>
      <c r="FF590" s="13"/>
      <c r="FG590" s="13"/>
      <c r="FH590" s="13"/>
      <c r="FI590" s="13"/>
      <c r="FJ590" s="13"/>
    </row>
    <row r="591" spans="2:166" x14ac:dyDescent="0.25"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B591" s="13"/>
      <c r="DC591" s="13"/>
      <c r="DD591" s="13"/>
      <c r="DE591" s="13"/>
      <c r="DF591" s="13"/>
      <c r="DG591" s="13"/>
      <c r="DH591" s="13"/>
      <c r="DI591" s="13"/>
      <c r="DJ591" s="13"/>
      <c r="DK591" s="13"/>
      <c r="DL591" s="13"/>
      <c r="DM591" s="13"/>
      <c r="DN591" s="13"/>
      <c r="DO591" s="13"/>
      <c r="DP591" s="13"/>
      <c r="DQ591" s="13"/>
      <c r="DR591" s="13"/>
      <c r="DS591" s="13"/>
      <c r="DT591" s="13"/>
      <c r="DU591" s="13"/>
      <c r="DV591" s="13"/>
      <c r="DW591" s="13"/>
      <c r="DX591" s="13"/>
      <c r="DY591" s="13"/>
      <c r="DZ591" s="13"/>
      <c r="EA591" s="13"/>
      <c r="EB591" s="13"/>
      <c r="EC591" s="13"/>
      <c r="ED591" s="13"/>
      <c r="EE591" s="13"/>
      <c r="EF591" s="13"/>
      <c r="EG591" s="13"/>
      <c r="EH591" s="13"/>
      <c r="EI591" s="13"/>
      <c r="EJ591" s="13"/>
      <c r="EK591" s="13"/>
      <c r="EL591" s="13"/>
      <c r="EM591" s="13"/>
      <c r="EN591" s="13"/>
      <c r="EO591" s="13"/>
      <c r="EP591" s="13"/>
      <c r="EQ591" s="13"/>
      <c r="ER591" s="13"/>
      <c r="ES591" s="13"/>
      <c r="ET591" s="13"/>
      <c r="EU591" s="13"/>
      <c r="EV591" s="13"/>
      <c r="EW591" s="13"/>
      <c r="EX591" s="13"/>
      <c r="EY591" s="13"/>
      <c r="EZ591" s="13"/>
      <c r="FA591" s="13"/>
      <c r="FB591" s="13"/>
      <c r="FC591" s="13"/>
      <c r="FD591" s="13"/>
      <c r="FE591" s="13"/>
      <c r="FF591" s="13"/>
      <c r="FG591" s="13"/>
      <c r="FH591" s="13"/>
      <c r="FI591" s="13"/>
      <c r="FJ591" s="13"/>
    </row>
    <row r="592" spans="2:166" x14ac:dyDescent="0.25"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B592" s="13"/>
      <c r="DC592" s="13"/>
      <c r="DD592" s="13"/>
      <c r="DE592" s="13"/>
      <c r="DF592" s="13"/>
      <c r="DG592" s="13"/>
      <c r="DH592" s="13"/>
      <c r="DI592" s="13"/>
      <c r="DJ592" s="13"/>
      <c r="DK592" s="13"/>
      <c r="DL592" s="13"/>
      <c r="DM592" s="13"/>
      <c r="DN592" s="13"/>
      <c r="DO592" s="13"/>
      <c r="DP592" s="13"/>
      <c r="DQ592" s="13"/>
      <c r="DR592" s="13"/>
      <c r="DS592" s="13"/>
      <c r="DT592" s="13"/>
      <c r="DU592" s="13"/>
      <c r="DV592" s="13"/>
      <c r="DW592" s="13"/>
      <c r="DX592" s="13"/>
      <c r="DY592" s="13"/>
      <c r="DZ592" s="13"/>
      <c r="EA592" s="13"/>
      <c r="EB592" s="13"/>
      <c r="EC592" s="13"/>
      <c r="ED592" s="13"/>
      <c r="EE592" s="13"/>
      <c r="EF592" s="13"/>
      <c r="EG592" s="13"/>
      <c r="EH592" s="13"/>
      <c r="EI592" s="13"/>
      <c r="EJ592" s="13"/>
      <c r="EK592" s="13"/>
      <c r="EL592" s="13"/>
      <c r="EM592" s="13"/>
      <c r="EN592" s="13"/>
      <c r="EO592" s="13"/>
      <c r="EP592" s="13"/>
      <c r="EQ592" s="13"/>
      <c r="ER592" s="13"/>
      <c r="ES592" s="13"/>
      <c r="ET592" s="13"/>
      <c r="EU592" s="13"/>
      <c r="EV592" s="13"/>
      <c r="EW592" s="13"/>
      <c r="EX592" s="13"/>
      <c r="EY592" s="13"/>
      <c r="EZ592" s="13"/>
      <c r="FA592" s="13"/>
      <c r="FB592" s="13"/>
      <c r="FC592" s="13"/>
      <c r="FD592" s="13"/>
      <c r="FE592" s="13"/>
      <c r="FF592" s="13"/>
      <c r="FG592" s="13"/>
      <c r="FH592" s="13"/>
      <c r="FI592" s="13"/>
      <c r="FJ592" s="13"/>
    </row>
    <row r="593" spans="2:166" x14ac:dyDescent="0.25"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B593" s="13"/>
      <c r="DC593" s="13"/>
      <c r="DD593" s="13"/>
      <c r="DE593" s="13"/>
      <c r="DF593" s="13"/>
      <c r="DG593" s="13"/>
      <c r="DH593" s="13"/>
      <c r="DI593" s="13"/>
      <c r="DJ593" s="13"/>
      <c r="DK593" s="13"/>
      <c r="DL593" s="13"/>
      <c r="DM593" s="13"/>
      <c r="DN593" s="13"/>
      <c r="DO593" s="13"/>
      <c r="DP593" s="13"/>
      <c r="DQ593" s="13"/>
      <c r="DR593" s="13"/>
      <c r="DS593" s="13"/>
      <c r="DT593" s="13"/>
      <c r="DU593" s="13"/>
      <c r="DV593" s="13"/>
      <c r="DW593" s="13"/>
      <c r="DX593" s="13"/>
      <c r="DY593" s="13"/>
      <c r="DZ593" s="13"/>
      <c r="EA593" s="13"/>
      <c r="EB593" s="13"/>
      <c r="EC593" s="13"/>
      <c r="ED593" s="13"/>
      <c r="EE593" s="13"/>
      <c r="EF593" s="13"/>
      <c r="EG593" s="13"/>
      <c r="EH593" s="13"/>
      <c r="EI593" s="13"/>
      <c r="EJ593" s="13"/>
      <c r="EK593" s="13"/>
      <c r="EL593" s="13"/>
      <c r="EM593" s="13"/>
      <c r="EN593" s="13"/>
      <c r="EO593" s="13"/>
      <c r="EP593" s="13"/>
      <c r="EQ593" s="13"/>
      <c r="ER593" s="13"/>
      <c r="ES593" s="13"/>
      <c r="ET593" s="13"/>
      <c r="EU593" s="13"/>
      <c r="EV593" s="13"/>
      <c r="EW593" s="13"/>
      <c r="EX593" s="13"/>
      <c r="EY593" s="13"/>
      <c r="EZ593" s="13"/>
      <c r="FA593" s="13"/>
      <c r="FB593" s="13"/>
      <c r="FC593" s="13"/>
      <c r="FD593" s="13"/>
      <c r="FE593" s="13"/>
      <c r="FF593" s="13"/>
      <c r="FG593" s="13"/>
      <c r="FH593" s="13"/>
      <c r="FI593" s="13"/>
      <c r="FJ593" s="13"/>
    </row>
    <row r="594" spans="2:166" x14ac:dyDescent="0.25"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B594" s="13"/>
      <c r="DC594" s="13"/>
      <c r="DD594" s="13"/>
      <c r="DE594" s="13"/>
      <c r="DF594" s="13"/>
      <c r="DG594" s="13"/>
      <c r="DH594" s="13"/>
      <c r="DI594" s="13"/>
      <c r="DJ594" s="13"/>
      <c r="DK594" s="13"/>
      <c r="DL594" s="13"/>
      <c r="DM594" s="13"/>
      <c r="DN594" s="13"/>
      <c r="DO594" s="13"/>
      <c r="DP594" s="13"/>
      <c r="DQ594" s="13"/>
      <c r="DR594" s="13"/>
      <c r="DS594" s="13"/>
      <c r="DT594" s="13"/>
      <c r="DU594" s="13"/>
      <c r="DV594" s="13"/>
      <c r="DW594" s="13"/>
      <c r="DX594" s="13"/>
      <c r="DY594" s="13"/>
      <c r="DZ594" s="13"/>
      <c r="EA594" s="13"/>
      <c r="EB594" s="13"/>
      <c r="EC594" s="13"/>
      <c r="ED594" s="13"/>
      <c r="EE594" s="13"/>
      <c r="EF594" s="13"/>
      <c r="EG594" s="13"/>
      <c r="EH594" s="13"/>
      <c r="EI594" s="13"/>
      <c r="EJ594" s="13"/>
      <c r="EK594" s="13"/>
      <c r="EL594" s="13"/>
      <c r="EM594" s="13"/>
      <c r="EN594" s="13"/>
      <c r="EO594" s="13"/>
      <c r="EP594" s="13"/>
      <c r="EQ594" s="13"/>
      <c r="ER594" s="13"/>
      <c r="ES594" s="13"/>
      <c r="ET594" s="13"/>
      <c r="EU594" s="13"/>
      <c r="EV594" s="13"/>
      <c r="EW594" s="13"/>
      <c r="EX594" s="13"/>
      <c r="EY594" s="13"/>
      <c r="EZ594" s="13"/>
      <c r="FA594" s="13"/>
      <c r="FB594" s="13"/>
      <c r="FC594" s="13"/>
      <c r="FD594" s="13"/>
      <c r="FE594" s="13"/>
      <c r="FF594" s="13"/>
      <c r="FG594" s="13"/>
      <c r="FH594" s="13"/>
      <c r="FI594" s="13"/>
      <c r="FJ594" s="13"/>
    </row>
    <row r="595" spans="2:166" x14ac:dyDescent="0.25"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B595" s="13"/>
      <c r="DC595" s="13"/>
      <c r="DD595" s="13"/>
      <c r="DE595" s="13"/>
      <c r="DF595" s="13"/>
      <c r="DG595" s="13"/>
      <c r="DH595" s="13"/>
      <c r="DI595" s="13"/>
      <c r="DJ595" s="13"/>
      <c r="DK595" s="13"/>
      <c r="DL595" s="13"/>
      <c r="DM595" s="13"/>
      <c r="DN595" s="13"/>
      <c r="DO595" s="13"/>
      <c r="DP595" s="13"/>
      <c r="DQ595" s="13"/>
      <c r="DR595" s="13"/>
      <c r="DS595" s="13"/>
      <c r="DT595" s="13"/>
      <c r="DU595" s="13"/>
      <c r="DV595" s="13"/>
      <c r="DW595" s="13"/>
      <c r="DX595" s="13"/>
      <c r="DY595" s="13"/>
      <c r="DZ595" s="13"/>
      <c r="EA595" s="13"/>
      <c r="EB595" s="13"/>
      <c r="EC595" s="13"/>
      <c r="ED595" s="13"/>
      <c r="EE595" s="13"/>
      <c r="EF595" s="13"/>
      <c r="EG595" s="13"/>
      <c r="EH595" s="13"/>
      <c r="EI595" s="13"/>
      <c r="EJ595" s="13"/>
      <c r="EK595" s="13"/>
      <c r="EL595" s="13"/>
      <c r="EM595" s="13"/>
      <c r="EN595" s="13"/>
      <c r="EO595" s="13"/>
      <c r="EP595" s="13"/>
      <c r="EQ595" s="13"/>
      <c r="ER595" s="13"/>
      <c r="ES595" s="13"/>
      <c r="ET595" s="13"/>
      <c r="EU595" s="13"/>
      <c r="EV595" s="13"/>
      <c r="EW595" s="13"/>
      <c r="EX595" s="13"/>
      <c r="EY595" s="13"/>
      <c r="EZ595" s="13"/>
      <c r="FA595" s="13"/>
      <c r="FB595" s="13"/>
      <c r="FC595" s="13"/>
      <c r="FD595" s="13"/>
      <c r="FE595" s="13"/>
      <c r="FF595" s="13"/>
      <c r="FG595" s="13"/>
      <c r="FH595" s="13"/>
      <c r="FI595" s="13"/>
      <c r="FJ595" s="13"/>
    </row>
    <row r="596" spans="2:166" x14ac:dyDescent="0.25"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B596" s="13"/>
      <c r="DC596" s="13"/>
      <c r="DD596" s="13"/>
      <c r="DE596" s="13"/>
      <c r="DF596" s="13"/>
      <c r="DG596" s="13"/>
      <c r="DH596" s="13"/>
      <c r="DI596" s="13"/>
      <c r="DJ596" s="13"/>
      <c r="DK596" s="13"/>
      <c r="DL596" s="13"/>
      <c r="DM596" s="13"/>
      <c r="DN596" s="13"/>
      <c r="DO596" s="13"/>
      <c r="DP596" s="13"/>
      <c r="DQ596" s="13"/>
      <c r="DR596" s="13"/>
      <c r="DS596" s="13"/>
      <c r="DT596" s="13"/>
      <c r="DU596" s="13"/>
      <c r="DV596" s="13"/>
      <c r="DW596" s="13"/>
      <c r="DX596" s="13"/>
      <c r="DY596" s="13"/>
      <c r="DZ596" s="13"/>
      <c r="EA596" s="13"/>
      <c r="EB596" s="13"/>
      <c r="EC596" s="13"/>
      <c r="ED596" s="13"/>
      <c r="EE596" s="13"/>
      <c r="EF596" s="13"/>
      <c r="EG596" s="13"/>
      <c r="EH596" s="13"/>
      <c r="EI596" s="13"/>
      <c r="EJ596" s="13"/>
      <c r="EK596" s="13"/>
      <c r="EL596" s="13"/>
      <c r="EM596" s="13"/>
      <c r="EN596" s="13"/>
      <c r="EO596" s="13"/>
      <c r="EP596" s="13"/>
      <c r="EQ596" s="13"/>
      <c r="ER596" s="13"/>
      <c r="ES596" s="13"/>
      <c r="ET596" s="13"/>
      <c r="EU596" s="13"/>
      <c r="EV596" s="13"/>
      <c r="EW596" s="13"/>
      <c r="EX596" s="13"/>
      <c r="EY596" s="13"/>
      <c r="EZ596" s="13"/>
      <c r="FA596" s="13"/>
      <c r="FB596" s="13"/>
      <c r="FC596" s="13"/>
      <c r="FD596" s="13"/>
      <c r="FE596" s="13"/>
      <c r="FF596" s="13"/>
      <c r="FG596" s="13"/>
      <c r="FH596" s="13"/>
      <c r="FI596" s="13"/>
      <c r="FJ596" s="13"/>
    </row>
    <row r="597" spans="2:166" x14ac:dyDescent="0.25"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B597" s="13"/>
      <c r="DC597" s="13"/>
      <c r="DD597" s="13"/>
      <c r="DE597" s="13"/>
      <c r="DF597" s="13"/>
      <c r="DG597" s="13"/>
      <c r="DH597" s="13"/>
      <c r="DI597" s="13"/>
      <c r="DJ597" s="13"/>
      <c r="DK597" s="13"/>
      <c r="DL597" s="13"/>
      <c r="DM597" s="13"/>
      <c r="DN597" s="13"/>
      <c r="DO597" s="13"/>
      <c r="DP597" s="13"/>
      <c r="DQ597" s="13"/>
      <c r="DR597" s="13"/>
      <c r="DS597" s="13"/>
      <c r="DT597" s="13"/>
      <c r="DU597" s="13"/>
      <c r="DV597" s="13"/>
      <c r="DW597" s="13"/>
      <c r="DX597" s="13"/>
      <c r="DY597" s="13"/>
      <c r="DZ597" s="13"/>
      <c r="EA597" s="13"/>
      <c r="EB597" s="13"/>
      <c r="EC597" s="13"/>
      <c r="ED597" s="13"/>
      <c r="EE597" s="13"/>
      <c r="EF597" s="13"/>
      <c r="EG597" s="13"/>
      <c r="EH597" s="13"/>
      <c r="EI597" s="13"/>
      <c r="EJ597" s="13"/>
      <c r="EK597" s="13"/>
      <c r="EL597" s="13"/>
      <c r="EM597" s="13"/>
      <c r="EN597" s="13"/>
      <c r="EO597" s="13"/>
      <c r="EP597" s="13"/>
      <c r="EQ597" s="13"/>
      <c r="ER597" s="13"/>
      <c r="ES597" s="13"/>
      <c r="ET597" s="13"/>
      <c r="EU597" s="13"/>
      <c r="EV597" s="13"/>
      <c r="EW597" s="13"/>
      <c r="EX597" s="13"/>
      <c r="EY597" s="13"/>
      <c r="EZ597" s="13"/>
      <c r="FA597" s="13"/>
      <c r="FB597" s="13"/>
      <c r="FC597" s="13"/>
      <c r="FD597" s="13"/>
      <c r="FE597" s="13"/>
      <c r="FF597" s="13"/>
      <c r="FG597" s="13"/>
      <c r="FH597" s="13"/>
      <c r="FI597" s="13"/>
      <c r="FJ597" s="13"/>
    </row>
    <row r="598" spans="2:166" x14ac:dyDescent="0.25"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B598" s="13"/>
      <c r="DC598" s="13"/>
      <c r="DD598" s="13"/>
      <c r="DE598" s="13"/>
      <c r="DF598" s="13"/>
      <c r="DG598" s="13"/>
      <c r="DH598" s="13"/>
      <c r="DI598" s="13"/>
      <c r="DJ598" s="13"/>
      <c r="DK598" s="13"/>
      <c r="DL598" s="13"/>
      <c r="DM598" s="13"/>
      <c r="DN598" s="13"/>
      <c r="DO598" s="13"/>
      <c r="DP598" s="13"/>
      <c r="DQ598" s="13"/>
      <c r="DR598" s="13"/>
      <c r="DS598" s="13"/>
      <c r="DT598" s="13"/>
      <c r="DU598" s="13"/>
      <c r="DV598" s="13"/>
      <c r="DW598" s="13"/>
      <c r="DX598" s="13"/>
      <c r="DY598" s="13"/>
      <c r="DZ598" s="13"/>
      <c r="EA598" s="13"/>
      <c r="EB598" s="13"/>
      <c r="EC598" s="13"/>
      <c r="ED598" s="13"/>
      <c r="EE598" s="13"/>
      <c r="EF598" s="13"/>
      <c r="EG598" s="13"/>
      <c r="EH598" s="13"/>
      <c r="EI598" s="13"/>
      <c r="EJ598" s="13"/>
      <c r="EK598" s="13"/>
      <c r="EL598" s="13"/>
      <c r="EM598" s="13"/>
      <c r="EN598" s="13"/>
      <c r="EO598" s="13"/>
      <c r="EP598" s="13"/>
      <c r="EQ598" s="13"/>
      <c r="ER598" s="13"/>
      <c r="ES598" s="13"/>
      <c r="ET598" s="13"/>
      <c r="EU598" s="13"/>
      <c r="EV598" s="13"/>
      <c r="EW598" s="13"/>
      <c r="EX598" s="13"/>
      <c r="EY598" s="13"/>
      <c r="EZ598" s="13"/>
      <c r="FA598" s="13"/>
      <c r="FB598" s="13"/>
      <c r="FC598" s="13"/>
      <c r="FD598" s="13"/>
      <c r="FE598" s="13"/>
      <c r="FF598" s="13"/>
      <c r="FG598" s="13"/>
      <c r="FH598" s="13"/>
      <c r="FI598" s="13"/>
      <c r="FJ598" s="13"/>
    </row>
    <row r="599" spans="2:166" x14ac:dyDescent="0.25"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B599" s="13"/>
      <c r="DC599" s="13"/>
      <c r="DD599" s="13"/>
      <c r="DE599" s="13"/>
      <c r="DF599" s="13"/>
      <c r="DG599" s="13"/>
      <c r="DH599" s="13"/>
      <c r="DI599" s="13"/>
      <c r="DJ599" s="13"/>
      <c r="DK599" s="13"/>
      <c r="DL599" s="13"/>
      <c r="DM599" s="13"/>
      <c r="DN599" s="13"/>
      <c r="DO599" s="13"/>
      <c r="DP599" s="13"/>
      <c r="DQ599" s="13"/>
      <c r="DR599" s="13"/>
      <c r="DS599" s="13"/>
      <c r="DT599" s="13"/>
      <c r="DU599" s="13"/>
      <c r="DV599" s="13"/>
      <c r="DW599" s="13"/>
      <c r="DX599" s="13"/>
      <c r="DY599" s="13"/>
      <c r="DZ599" s="13"/>
      <c r="EA599" s="13"/>
      <c r="EB599" s="13"/>
      <c r="EC599" s="13"/>
      <c r="ED599" s="13"/>
      <c r="EE599" s="13"/>
      <c r="EF599" s="13"/>
      <c r="EG599" s="13"/>
      <c r="EH599" s="13"/>
      <c r="EI599" s="13"/>
      <c r="EJ599" s="13"/>
      <c r="EK599" s="13"/>
      <c r="EL599" s="13"/>
      <c r="EM599" s="13"/>
      <c r="EN599" s="13"/>
      <c r="EO599" s="13"/>
      <c r="EP599" s="13"/>
      <c r="EQ599" s="13"/>
      <c r="ER599" s="13"/>
      <c r="ES599" s="13"/>
      <c r="ET599" s="13"/>
      <c r="EU599" s="13"/>
      <c r="EV599" s="13"/>
      <c r="EW599" s="13"/>
      <c r="EX599" s="13"/>
      <c r="EY599" s="13"/>
      <c r="EZ599" s="13"/>
      <c r="FA599" s="13"/>
      <c r="FB599" s="13"/>
      <c r="FC599" s="13"/>
      <c r="FD599" s="13"/>
      <c r="FE599" s="13"/>
      <c r="FF599" s="13"/>
      <c r="FG599" s="13"/>
      <c r="FH599" s="13"/>
      <c r="FI599" s="13"/>
      <c r="FJ599" s="13"/>
    </row>
    <row r="600" spans="2:166" x14ac:dyDescent="0.25"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B600" s="13"/>
      <c r="DC600" s="13"/>
      <c r="DD600" s="13"/>
      <c r="DE600" s="13"/>
      <c r="DF600" s="13"/>
      <c r="DG600" s="13"/>
      <c r="DH600" s="13"/>
      <c r="DI600" s="13"/>
      <c r="DJ600" s="13"/>
      <c r="DK600" s="13"/>
      <c r="DL600" s="13"/>
      <c r="DM600" s="13"/>
      <c r="DN600" s="13"/>
      <c r="DO600" s="13"/>
      <c r="DP600" s="13"/>
      <c r="DQ600" s="13"/>
      <c r="DR600" s="13"/>
      <c r="DS600" s="13"/>
      <c r="DT600" s="13"/>
      <c r="DU600" s="13"/>
      <c r="DV600" s="13"/>
      <c r="DW600" s="13"/>
      <c r="DX600" s="13"/>
      <c r="DY600" s="13"/>
      <c r="DZ600" s="13"/>
      <c r="EA600" s="13"/>
      <c r="EB600" s="13"/>
      <c r="EC600" s="13"/>
      <c r="ED600" s="13"/>
      <c r="EE600" s="13"/>
      <c r="EF600" s="13"/>
      <c r="EG600" s="13"/>
      <c r="EH600" s="13"/>
      <c r="EI600" s="13"/>
      <c r="EJ600" s="13"/>
      <c r="EK600" s="13"/>
      <c r="EL600" s="13"/>
      <c r="EM600" s="13"/>
      <c r="EN600" s="13"/>
      <c r="EO600" s="13"/>
      <c r="EP600" s="13"/>
      <c r="EQ600" s="13"/>
      <c r="ER600" s="13"/>
      <c r="ES600" s="13"/>
      <c r="ET600" s="13"/>
      <c r="EU600" s="13"/>
      <c r="EV600" s="13"/>
      <c r="EW600" s="13"/>
      <c r="EX600" s="13"/>
      <c r="EY600" s="13"/>
      <c r="EZ600" s="13"/>
      <c r="FA600" s="13"/>
      <c r="FB600" s="13"/>
      <c r="FC600" s="13"/>
      <c r="FD600" s="13"/>
      <c r="FE600" s="13"/>
      <c r="FF600" s="13"/>
      <c r="FG600" s="13"/>
      <c r="FH600" s="13"/>
      <c r="FI600" s="13"/>
      <c r="FJ600" s="13"/>
    </row>
    <row r="601" spans="2:166" x14ac:dyDescent="0.25"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B601" s="13"/>
      <c r="DC601" s="13"/>
      <c r="DD601" s="13"/>
      <c r="DE601" s="13"/>
      <c r="DF601" s="13"/>
      <c r="DG601" s="13"/>
      <c r="DH601" s="13"/>
      <c r="DI601" s="13"/>
      <c r="DJ601" s="13"/>
      <c r="DK601" s="13"/>
      <c r="DL601" s="13"/>
      <c r="DM601" s="13"/>
      <c r="DN601" s="13"/>
      <c r="DO601" s="13"/>
      <c r="DP601" s="13"/>
      <c r="DQ601" s="13"/>
      <c r="DR601" s="13"/>
      <c r="DS601" s="13"/>
      <c r="DT601" s="13"/>
      <c r="DU601" s="13"/>
      <c r="DV601" s="13"/>
      <c r="DW601" s="13"/>
      <c r="DX601" s="13"/>
      <c r="DY601" s="13"/>
      <c r="DZ601" s="13"/>
      <c r="EA601" s="13"/>
      <c r="EB601" s="13"/>
      <c r="EC601" s="13"/>
      <c r="ED601" s="13"/>
      <c r="EE601" s="13"/>
      <c r="EF601" s="13"/>
      <c r="EG601" s="13"/>
      <c r="EH601" s="13"/>
      <c r="EI601" s="13"/>
      <c r="EJ601" s="13"/>
      <c r="EK601" s="13"/>
      <c r="EL601" s="13"/>
      <c r="EM601" s="13"/>
      <c r="EN601" s="13"/>
      <c r="EO601" s="13"/>
      <c r="EP601" s="13"/>
      <c r="EQ601" s="13"/>
      <c r="ER601" s="13"/>
      <c r="ES601" s="13"/>
      <c r="ET601" s="13"/>
      <c r="EU601" s="13"/>
      <c r="EV601" s="13"/>
      <c r="EW601" s="13"/>
      <c r="EX601" s="13"/>
      <c r="EY601" s="13"/>
      <c r="EZ601" s="13"/>
      <c r="FA601" s="13"/>
      <c r="FB601" s="13"/>
      <c r="FC601" s="13"/>
      <c r="FD601" s="13"/>
      <c r="FE601" s="13"/>
      <c r="FF601" s="13"/>
      <c r="FG601" s="13"/>
      <c r="FH601" s="13"/>
      <c r="FI601" s="13"/>
      <c r="FJ601" s="13"/>
    </row>
    <row r="602" spans="2:166" x14ac:dyDescent="0.25"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B602" s="13"/>
      <c r="DC602" s="13"/>
      <c r="DD602" s="13"/>
      <c r="DE602" s="13"/>
      <c r="DF602" s="13"/>
      <c r="DG602" s="13"/>
      <c r="DH602" s="13"/>
      <c r="DI602" s="13"/>
      <c r="DJ602" s="13"/>
      <c r="DK602" s="13"/>
      <c r="DL602" s="13"/>
      <c r="DM602" s="13"/>
      <c r="DN602" s="13"/>
      <c r="DO602" s="13"/>
      <c r="DP602" s="13"/>
      <c r="DQ602" s="13"/>
      <c r="DR602" s="13"/>
      <c r="DS602" s="13"/>
      <c r="DT602" s="13"/>
      <c r="DU602" s="13"/>
      <c r="DV602" s="13"/>
      <c r="DW602" s="13"/>
      <c r="DX602" s="13"/>
      <c r="DY602" s="13"/>
      <c r="DZ602" s="13"/>
      <c r="EA602" s="13"/>
      <c r="EB602" s="13"/>
      <c r="EC602" s="13"/>
      <c r="ED602" s="13"/>
      <c r="EE602" s="13"/>
      <c r="EF602" s="13"/>
      <c r="EG602" s="13"/>
      <c r="EH602" s="13"/>
      <c r="EI602" s="13"/>
      <c r="EJ602" s="13"/>
      <c r="EK602" s="13"/>
      <c r="EL602" s="13"/>
      <c r="EM602" s="13"/>
      <c r="EN602" s="13"/>
      <c r="EO602" s="13"/>
      <c r="EP602" s="13"/>
      <c r="EQ602" s="13"/>
      <c r="ER602" s="13"/>
      <c r="ES602" s="13"/>
      <c r="ET602" s="13"/>
      <c r="EU602" s="13"/>
      <c r="EV602" s="13"/>
      <c r="EW602" s="13"/>
      <c r="EX602" s="13"/>
      <c r="EY602" s="13"/>
      <c r="EZ602" s="13"/>
      <c r="FA602" s="13"/>
      <c r="FB602" s="13"/>
      <c r="FC602" s="13"/>
      <c r="FD602" s="13"/>
      <c r="FE602" s="13"/>
      <c r="FF602" s="13"/>
      <c r="FG602" s="13"/>
      <c r="FH602" s="13"/>
      <c r="FI602" s="13"/>
      <c r="FJ602" s="13"/>
    </row>
    <row r="603" spans="2:166" x14ac:dyDescent="0.25"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B603" s="13"/>
      <c r="DC603" s="13"/>
      <c r="DD603" s="13"/>
      <c r="DE603" s="13"/>
      <c r="DF603" s="13"/>
      <c r="DG603" s="13"/>
      <c r="DH603" s="13"/>
      <c r="DI603" s="13"/>
      <c r="DJ603" s="13"/>
      <c r="DK603" s="13"/>
      <c r="DL603" s="13"/>
      <c r="DM603" s="13"/>
      <c r="DN603" s="13"/>
      <c r="DO603" s="13"/>
      <c r="DP603" s="13"/>
      <c r="DQ603" s="13"/>
      <c r="DR603" s="13"/>
      <c r="DS603" s="13"/>
      <c r="DT603" s="13"/>
      <c r="DU603" s="13"/>
      <c r="DV603" s="13"/>
      <c r="DW603" s="13"/>
      <c r="DX603" s="13"/>
      <c r="DY603" s="13"/>
      <c r="DZ603" s="13"/>
      <c r="EA603" s="13"/>
      <c r="EB603" s="13"/>
      <c r="EC603" s="13"/>
      <c r="ED603" s="13"/>
      <c r="EE603" s="13"/>
      <c r="EF603" s="13"/>
      <c r="EG603" s="13"/>
      <c r="EH603" s="13"/>
      <c r="EI603" s="13"/>
      <c r="EJ603" s="13"/>
      <c r="EK603" s="13"/>
      <c r="EL603" s="13"/>
      <c r="EM603" s="13"/>
      <c r="EN603" s="13"/>
      <c r="EO603" s="13"/>
      <c r="EP603" s="13"/>
      <c r="EQ603" s="13"/>
      <c r="ER603" s="13"/>
      <c r="ES603" s="13"/>
      <c r="ET603" s="13"/>
      <c r="EU603" s="13"/>
      <c r="EV603" s="13"/>
      <c r="EW603" s="13"/>
      <c r="EX603" s="13"/>
      <c r="EY603" s="13"/>
      <c r="EZ603" s="13"/>
      <c r="FA603" s="13"/>
      <c r="FB603" s="13"/>
      <c r="FC603" s="13"/>
      <c r="FD603" s="13"/>
      <c r="FE603" s="13"/>
      <c r="FF603" s="13"/>
      <c r="FG603" s="13"/>
      <c r="FH603" s="13"/>
      <c r="FI603" s="13"/>
      <c r="FJ603" s="13"/>
    </row>
    <row r="604" spans="2:166" x14ac:dyDescent="0.25"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B604" s="13"/>
      <c r="DC604" s="13"/>
      <c r="DD604" s="13"/>
      <c r="DE604" s="13"/>
      <c r="DF604" s="13"/>
      <c r="DG604" s="13"/>
      <c r="DH604" s="13"/>
      <c r="DI604" s="13"/>
      <c r="DJ604" s="13"/>
      <c r="DK604" s="13"/>
      <c r="DL604" s="13"/>
      <c r="DM604" s="13"/>
      <c r="DN604" s="13"/>
      <c r="DO604" s="13"/>
      <c r="DP604" s="13"/>
      <c r="DQ604" s="13"/>
      <c r="DR604" s="13"/>
      <c r="DS604" s="13"/>
      <c r="DT604" s="13"/>
      <c r="DU604" s="13"/>
      <c r="DV604" s="13"/>
      <c r="DW604" s="13"/>
      <c r="DX604" s="13"/>
      <c r="DY604" s="13"/>
      <c r="DZ604" s="13"/>
      <c r="EA604" s="13"/>
      <c r="EB604" s="13"/>
      <c r="EC604" s="13"/>
      <c r="ED604" s="13"/>
      <c r="EE604" s="13"/>
      <c r="EF604" s="13"/>
      <c r="EG604" s="13"/>
      <c r="EH604" s="13"/>
      <c r="EI604" s="13"/>
      <c r="EJ604" s="13"/>
      <c r="EK604" s="13"/>
      <c r="EL604" s="13"/>
      <c r="EM604" s="13"/>
      <c r="EN604" s="13"/>
      <c r="EO604" s="13"/>
      <c r="EP604" s="13"/>
      <c r="EQ604" s="13"/>
      <c r="ER604" s="13"/>
      <c r="ES604" s="13"/>
      <c r="ET604" s="13"/>
      <c r="EU604" s="13"/>
      <c r="EV604" s="13"/>
      <c r="EW604" s="13"/>
      <c r="EX604" s="13"/>
      <c r="EY604" s="13"/>
      <c r="EZ604" s="13"/>
      <c r="FA604" s="13"/>
      <c r="FB604" s="13"/>
      <c r="FC604" s="13"/>
      <c r="FD604" s="13"/>
      <c r="FE604" s="13"/>
      <c r="FF604" s="13"/>
      <c r="FG604" s="13"/>
      <c r="FH604" s="13"/>
      <c r="FI604" s="13"/>
      <c r="FJ604" s="13"/>
    </row>
    <row r="605" spans="2:166" x14ac:dyDescent="0.25"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B605" s="13"/>
      <c r="DC605" s="13"/>
      <c r="DD605" s="13"/>
      <c r="DE605" s="13"/>
      <c r="DF605" s="13"/>
      <c r="DG605" s="13"/>
      <c r="DH605" s="13"/>
      <c r="DI605" s="13"/>
      <c r="DJ605" s="13"/>
      <c r="DK605" s="13"/>
      <c r="DL605" s="13"/>
      <c r="DM605" s="13"/>
      <c r="DN605" s="13"/>
      <c r="DO605" s="13"/>
      <c r="DP605" s="13"/>
      <c r="DQ605" s="13"/>
      <c r="DR605" s="13"/>
      <c r="DS605" s="13"/>
      <c r="DT605" s="13"/>
      <c r="DU605" s="13"/>
      <c r="DV605" s="13"/>
      <c r="DW605" s="13"/>
      <c r="DX605" s="13"/>
      <c r="DY605" s="13"/>
      <c r="DZ605" s="13"/>
      <c r="EA605" s="13"/>
      <c r="EB605" s="13"/>
      <c r="EC605" s="13"/>
      <c r="ED605" s="13"/>
      <c r="EE605" s="13"/>
      <c r="EF605" s="13"/>
      <c r="EG605" s="13"/>
      <c r="EH605" s="13"/>
      <c r="EI605" s="13"/>
      <c r="EJ605" s="13"/>
      <c r="EK605" s="13"/>
      <c r="EL605" s="13"/>
      <c r="EM605" s="13"/>
      <c r="EN605" s="13"/>
      <c r="EO605" s="13"/>
      <c r="EP605" s="13"/>
      <c r="EQ605" s="13"/>
      <c r="ER605" s="13"/>
      <c r="ES605" s="13"/>
      <c r="ET605" s="13"/>
      <c r="EU605" s="13"/>
      <c r="EV605" s="13"/>
      <c r="EW605" s="13"/>
      <c r="EX605" s="13"/>
      <c r="EY605" s="13"/>
      <c r="EZ605" s="13"/>
      <c r="FA605" s="13"/>
      <c r="FB605" s="13"/>
      <c r="FC605" s="13"/>
      <c r="FD605" s="13"/>
      <c r="FE605" s="13"/>
      <c r="FF605" s="13"/>
      <c r="FG605" s="13"/>
      <c r="FH605" s="13"/>
      <c r="FI605" s="13"/>
      <c r="FJ605" s="13"/>
    </row>
    <row r="606" spans="2:166" x14ac:dyDescent="0.25"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B606" s="13"/>
      <c r="DC606" s="13"/>
      <c r="DD606" s="13"/>
      <c r="DE606" s="13"/>
      <c r="DF606" s="13"/>
      <c r="DG606" s="13"/>
      <c r="DH606" s="13"/>
      <c r="DI606" s="13"/>
      <c r="DJ606" s="13"/>
      <c r="DK606" s="13"/>
      <c r="DL606" s="13"/>
      <c r="DM606" s="13"/>
      <c r="DN606" s="13"/>
      <c r="DO606" s="13"/>
      <c r="DP606" s="13"/>
      <c r="DQ606" s="13"/>
      <c r="DR606" s="13"/>
      <c r="DS606" s="13"/>
      <c r="DT606" s="13"/>
      <c r="DU606" s="13"/>
      <c r="DV606" s="13"/>
      <c r="DW606" s="13"/>
      <c r="DX606" s="13"/>
      <c r="DY606" s="13"/>
      <c r="DZ606" s="13"/>
      <c r="EA606" s="13"/>
      <c r="EB606" s="13"/>
      <c r="EC606" s="13"/>
      <c r="ED606" s="13"/>
      <c r="EE606" s="13"/>
      <c r="EF606" s="13"/>
      <c r="EG606" s="13"/>
      <c r="EH606" s="13"/>
      <c r="EI606" s="13"/>
      <c r="EJ606" s="13"/>
      <c r="EK606" s="13"/>
      <c r="EL606" s="13"/>
      <c r="EM606" s="13"/>
      <c r="EN606" s="13"/>
      <c r="EO606" s="13"/>
      <c r="EP606" s="13"/>
      <c r="EQ606" s="13"/>
      <c r="ER606" s="13"/>
      <c r="ES606" s="13"/>
      <c r="ET606" s="13"/>
      <c r="EU606" s="13"/>
      <c r="EV606" s="13"/>
      <c r="EW606" s="13"/>
      <c r="EX606" s="13"/>
      <c r="EY606" s="13"/>
      <c r="EZ606" s="13"/>
      <c r="FA606" s="13"/>
      <c r="FB606" s="13"/>
      <c r="FC606" s="13"/>
      <c r="FD606" s="13"/>
      <c r="FE606" s="13"/>
      <c r="FF606" s="13"/>
      <c r="FG606" s="13"/>
      <c r="FH606" s="13"/>
      <c r="FI606" s="13"/>
      <c r="FJ606" s="13"/>
    </row>
    <row r="607" spans="2:166" x14ac:dyDescent="0.25"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B607" s="13"/>
      <c r="DC607" s="13"/>
      <c r="DD607" s="13"/>
      <c r="DE607" s="13"/>
      <c r="DF607" s="13"/>
      <c r="DG607" s="13"/>
      <c r="DH607" s="13"/>
      <c r="DI607" s="13"/>
      <c r="DJ607" s="13"/>
      <c r="DK607" s="13"/>
      <c r="DL607" s="13"/>
      <c r="DM607" s="13"/>
      <c r="DN607" s="13"/>
      <c r="DO607" s="13"/>
      <c r="DP607" s="13"/>
      <c r="DQ607" s="13"/>
      <c r="DR607" s="13"/>
      <c r="DS607" s="13"/>
      <c r="DT607" s="13"/>
      <c r="DU607" s="13"/>
      <c r="DV607" s="13"/>
      <c r="DW607" s="13"/>
      <c r="DX607" s="13"/>
      <c r="DY607" s="13"/>
      <c r="DZ607" s="13"/>
      <c r="EA607" s="13"/>
      <c r="EB607" s="13"/>
      <c r="EC607" s="13"/>
      <c r="ED607" s="13"/>
      <c r="EE607" s="13"/>
      <c r="EF607" s="13"/>
      <c r="EG607" s="13"/>
      <c r="EH607" s="13"/>
      <c r="EI607" s="13"/>
      <c r="EJ607" s="13"/>
      <c r="EK607" s="13"/>
      <c r="EL607" s="13"/>
      <c r="EM607" s="13"/>
      <c r="EN607" s="13"/>
      <c r="EO607" s="13"/>
      <c r="EP607" s="13"/>
      <c r="EQ607" s="13"/>
      <c r="ER607" s="13"/>
      <c r="ES607" s="13"/>
      <c r="ET607" s="13"/>
      <c r="EU607" s="13"/>
      <c r="EV607" s="13"/>
      <c r="EW607" s="13"/>
      <c r="EX607" s="13"/>
      <c r="EY607" s="13"/>
      <c r="EZ607" s="13"/>
      <c r="FA607" s="13"/>
      <c r="FB607" s="13"/>
      <c r="FC607" s="13"/>
      <c r="FD607" s="13"/>
      <c r="FE607" s="13"/>
      <c r="FF607" s="13"/>
      <c r="FG607" s="13"/>
      <c r="FH607" s="13"/>
      <c r="FI607" s="13"/>
      <c r="FJ607" s="13"/>
    </row>
    <row r="608" spans="2:166" x14ac:dyDescent="0.25"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B608" s="13"/>
      <c r="DC608" s="13"/>
      <c r="DD608" s="13"/>
      <c r="DE608" s="13"/>
      <c r="DF608" s="13"/>
      <c r="DG608" s="13"/>
      <c r="DH608" s="13"/>
      <c r="DI608" s="13"/>
      <c r="DJ608" s="13"/>
      <c r="DK608" s="13"/>
      <c r="DL608" s="13"/>
      <c r="DM608" s="13"/>
      <c r="DN608" s="13"/>
      <c r="DO608" s="13"/>
      <c r="DP608" s="13"/>
      <c r="DQ608" s="13"/>
      <c r="DR608" s="13"/>
      <c r="DS608" s="13"/>
      <c r="DT608" s="13"/>
      <c r="DU608" s="13"/>
      <c r="DV608" s="13"/>
      <c r="DW608" s="13"/>
      <c r="DX608" s="13"/>
      <c r="DY608" s="13"/>
      <c r="DZ608" s="13"/>
      <c r="EA608" s="13"/>
      <c r="EB608" s="13"/>
      <c r="EC608" s="13"/>
      <c r="ED608" s="13"/>
      <c r="EE608" s="13"/>
      <c r="EF608" s="13"/>
      <c r="EG608" s="13"/>
      <c r="EH608" s="13"/>
      <c r="EI608" s="13"/>
      <c r="EJ608" s="13"/>
      <c r="EK608" s="13"/>
      <c r="EL608" s="13"/>
      <c r="EM608" s="13"/>
      <c r="EN608" s="13"/>
      <c r="EO608" s="13"/>
      <c r="EP608" s="13"/>
      <c r="EQ608" s="13"/>
      <c r="ER608" s="13"/>
      <c r="ES608" s="13"/>
      <c r="ET608" s="13"/>
      <c r="EU608" s="13"/>
      <c r="EV608" s="13"/>
      <c r="EW608" s="13"/>
      <c r="EX608" s="13"/>
      <c r="EY608" s="13"/>
      <c r="EZ608" s="13"/>
      <c r="FA608" s="13"/>
      <c r="FB608" s="13"/>
      <c r="FC608" s="13"/>
      <c r="FD608" s="13"/>
      <c r="FE608" s="13"/>
      <c r="FF608" s="13"/>
      <c r="FG608" s="13"/>
      <c r="FH608" s="13"/>
      <c r="FI608" s="13"/>
      <c r="FJ608" s="13"/>
    </row>
    <row r="609" spans="2:166" x14ac:dyDescent="0.25"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B609" s="13"/>
      <c r="DC609" s="13"/>
      <c r="DD609" s="13"/>
      <c r="DE609" s="13"/>
      <c r="DF609" s="13"/>
      <c r="DG609" s="13"/>
      <c r="DH609" s="13"/>
      <c r="DI609" s="13"/>
      <c r="DJ609" s="13"/>
      <c r="DK609" s="13"/>
      <c r="DL609" s="13"/>
      <c r="DM609" s="13"/>
      <c r="DN609" s="13"/>
      <c r="DO609" s="13"/>
      <c r="DP609" s="13"/>
      <c r="DQ609" s="13"/>
      <c r="DR609" s="13"/>
      <c r="DS609" s="13"/>
      <c r="DT609" s="13"/>
      <c r="DU609" s="13"/>
      <c r="DV609" s="13"/>
      <c r="DW609" s="13"/>
      <c r="DX609" s="13"/>
      <c r="DY609" s="13"/>
      <c r="DZ609" s="13"/>
      <c r="EA609" s="13"/>
      <c r="EB609" s="13"/>
      <c r="EC609" s="13"/>
      <c r="ED609" s="13"/>
      <c r="EE609" s="13"/>
      <c r="EF609" s="13"/>
      <c r="EG609" s="13"/>
      <c r="EH609" s="13"/>
      <c r="EI609" s="13"/>
      <c r="EJ609" s="13"/>
      <c r="EK609" s="13"/>
      <c r="EL609" s="13"/>
      <c r="EM609" s="13"/>
      <c r="EN609" s="13"/>
      <c r="EO609" s="13"/>
      <c r="EP609" s="13"/>
      <c r="EQ609" s="13"/>
      <c r="ER609" s="13"/>
      <c r="ES609" s="13"/>
      <c r="ET609" s="13"/>
      <c r="EU609" s="13"/>
      <c r="EV609" s="13"/>
      <c r="EW609" s="13"/>
      <c r="EX609" s="13"/>
      <c r="EY609" s="13"/>
      <c r="EZ609" s="13"/>
      <c r="FA609" s="13"/>
      <c r="FB609" s="13"/>
      <c r="FC609" s="13"/>
      <c r="FD609" s="13"/>
      <c r="FE609" s="13"/>
      <c r="FF609" s="13"/>
      <c r="FG609" s="13"/>
      <c r="FH609" s="13"/>
      <c r="FI609" s="13"/>
      <c r="FJ609" s="13"/>
    </row>
    <row r="610" spans="2:166" x14ac:dyDescent="0.25"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B610" s="13"/>
      <c r="DC610" s="13"/>
      <c r="DD610" s="13"/>
      <c r="DE610" s="13"/>
      <c r="DF610" s="13"/>
      <c r="DG610" s="13"/>
      <c r="DH610" s="13"/>
      <c r="DI610" s="13"/>
      <c r="DJ610" s="13"/>
      <c r="DK610" s="13"/>
      <c r="DL610" s="13"/>
      <c r="DM610" s="13"/>
      <c r="DN610" s="13"/>
      <c r="DO610" s="13"/>
      <c r="DP610" s="13"/>
      <c r="DQ610" s="13"/>
      <c r="DR610" s="13"/>
      <c r="DS610" s="13"/>
      <c r="DT610" s="13"/>
      <c r="DU610" s="13"/>
      <c r="DV610" s="13"/>
      <c r="DW610" s="13"/>
      <c r="DX610" s="13"/>
      <c r="DY610" s="13"/>
      <c r="DZ610" s="13"/>
      <c r="EA610" s="13"/>
      <c r="EB610" s="13"/>
      <c r="EC610" s="13"/>
      <c r="ED610" s="13"/>
      <c r="EE610" s="13"/>
      <c r="EF610" s="13"/>
      <c r="EG610" s="13"/>
      <c r="EH610" s="13"/>
      <c r="EI610" s="13"/>
      <c r="EJ610" s="13"/>
      <c r="EK610" s="13"/>
      <c r="EL610" s="13"/>
      <c r="EM610" s="13"/>
      <c r="EN610" s="13"/>
      <c r="EO610" s="13"/>
      <c r="EP610" s="13"/>
      <c r="EQ610" s="13"/>
      <c r="ER610" s="13"/>
      <c r="ES610" s="13"/>
      <c r="ET610" s="13"/>
      <c r="EU610" s="13"/>
      <c r="EV610" s="13"/>
      <c r="EW610" s="13"/>
      <c r="EX610" s="13"/>
      <c r="EY610" s="13"/>
      <c r="EZ610" s="13"/>
      <c r="FA610" s="13"/>
      <c r="FB610" s="13"/>
      <c r="FC610" s="13"/>
      <c r="FD610" s="13"/>
      <c r="FE610" s="13"/>
      <c r="FF610" s="13"/>
      <c r="FG610" s="13"/>
      <c r="FH610" s="13"/>
      <c r="FI610" s="13"/>
      <c r="FJ610" s="13"/>
    </row>
    <row r="611" spans="2:166" x14ac:dyDescent="0.25"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B611" s="13"/>
      <c r="DC611" s="13"/>
      <c r="DD611" s="13"/>
      <c r="DE611" s="13"/>
      <c r="DF611" s="13"/>
      <c r="DG611" s="13"/>
      <c r="DH611" s="13"/>
      <c r="DI611" s="13"/>
      <c r="DJ611" s="13"/>
      <c r="DK611" s="13"/>
      <c r="DL611" s="13"/>
      <c r="DM611" s="13"/>
      <c r="DN611" s="13"/>
      <c r="DO611" s="13"/>
      <c r="DP611" s="13"/>
      <c r="DQ611" s="13"/>
      <c r="DR611" s="13"/>
      <c r="DS611" s="13"/>
      <c r="DT611" s="13"/>
      <c r="DU611" s="13"/>
      <c r="DV611" s="13"/>
      <c r="DW611" s="13"/>
      <c r="DX611" s="13"/>
      <c r="DY611" s="13"/>
      <c r="DZ611" s="13"/>
      <c r="EA611" s="13"/>
      <c r="EB611" s="13"/>
      <c r="EC611" s="13"/>
      <c r="ED611" s="13"/>
      <c r="EE611" s="13"/>
      <c r="EF611" s="13"/>
      <c r="EG611" s="13"/>
      <c r="EH611" s="13"/>
      <c r="EI611" s="13"/>
      <c r="EJ611" s="13"/>
      <c r="EK611" s="13"/>
      <c r="EL611" s="13"/>
      <c r="EM611" s="13"/>
      <c r="EN611" s="13"/>
      <c r="EO611" s="13"/>
      <c r="EP611" s="13"/>
      <c r="EQ611" s="13"/>
      <c r="ER611" s="13"/>
      <c r="ES611" s="13"/>
      <c r="ET611" s="13"/>
      <c r="EU611" s="13"/>
      <c r="EV611" s="13"/>
      <c r="EW611" s="13"/>
      <c r="EX611" s="13"/>
      <c r="EY611" s="13"/>
      <c r="EZ611" s="13"/>
      <c r="FA611" s="13"/>
      <c r="FB611" s="13"/>
      <c r="FC611" s="13"/>
      <c r="FD611" s="13"/>
      <c r="FE611" s="13"/>
      <c r="FF611" s="13"/>
      <c r="FG611" s="13"/>
      <c r="FH611" s="13"/>
      <c r="FI611" s="13"/>
      <c r="FJ611" s="13"/>
    </row>
    <row r="612" spans="2:166" x14ac:dyDescent="0.25"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B612" s="13"/>
      <c r="DC612" s="13"/>
      <c r="DD612" s="13"/>
      <c r="DE612" s="13"/>
      <c r="DF612" s="13"/>
      <c r="DG612" s="13"/>
      <c r="DH612" s="13"/>
      <c r="DI612" s="13"/>
      <c r="DJ612" s="13"/>
      <c r="DK612" s="13"/>
      <c r="DL612" s="13"/>
      <c r="DM612" s="13"/>
      <c r="DN612" s="13"/>
      <c r="DO612" s="13"/>
      <c r="DP612" s="13"/>
      <c r="DQ612" s="13"/>
      <c r="DR612" s="13"/>
      <c r="DS612" s="13"/>
      <c r="DT612" s="13"/>
      <c r="DU612" s="13"/>
      <c r="DV612" s="13"/>
      <c r="DW612" s="13"/>
      <c r="DX612" s="13"/>
      <c r="DY612" s="13"/>
      <c r="DZ612" s="13"/>
      <c r="EA612" s="13"/>
      <c r="EB612" s="13"/>
      <c r="EC612" s="13"/>
      <c r="ED612" s="13"/>
      <c r="EE612" s="13"/>
      <c r="EF612" s="13"/>
      <c r="EG612" s="13"/>
      <c r="EH612" s="13"/>
      <c r="EI612" s="13"/>
      <c r="EJ612" s="13"/>
      <c r="EK612" s="13"/>
      <c r="EL612" s="13"/>
      <c r="EM612" s="13"/>
      <c r="EN612" s="13"/>
      <c r="EO612" s="13"/>
      <c r="EP612" s="13"/>
      <c r="EQ612" s="13"/>
      <c r="ER612" s="13"/>
      <c r="ES612" s="13"/>
      <c r="ET612" s="13"/>
      <c r="EU612" s="13"/>
      <c r="EV612" s="13"/>
      <c r="EW612" s="13"/>
      <c r="EX612" s="13"/>
      <c r="EY612" s="13"/>
      <c r="EZ612" s="13"/>
      <c r="FA612" s="13"/>
      <c r="FB612" s="13"/>
      <c r="FC612" s="13"/>
      <c r="FD612" s="13"/>
      <c r="FE612" s="13"/>
      <c r="FF612" s="13"/>
      <c r="FG612" s="13"/>
      <c r="FH612" s="13"/>
      <c r="FI612" s="13"/>
      <c r="FJ612" s="13"/>
    </row>
    <row r="613" spans="2:166" x14ac:dyDescent="0.25"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B613" s="13"/>
      <c r="DC613" s="13"/>
      <c r="DD613" s="13"/>
      <c r="DE613" s="13"/>
      <c r="DF613" s="13"/>
      <c r="DG613" s="13"/>
      <c r="DH613" s="13"/>
      <c r="DI613" s="13"/>
      <c r="DJ613" s="13"/>
      <c r="DK613" s="13"/>
      <c r="DL613" s="13"/>
      <c r="DM613" s="13"/>
      <c r="DN613" s="13"/>
      <c r="DO613" s="13"/>
      <c r="DP613" s="13"/>
      <c r="DQ613" s="13"/>
      <c r="DR613" s="13"/>
      <c r="DS613" s="13"/>
      <c r="DT613" s="13"/>
      <c r="DU613" s="13"/>
      <c r="DV613" s="13"/>
      <c r="DW613" s="13"/>
      <c r="DX613" s="13"/>
      <c r="DY613" s="13"/>
      <c r="DZ613" s="13"/>
      <c r="EA613" s="13"/>
      <c r="EB613" s="13"/>
      <c r="EC613" s="13"/>
      <c r="ED613" s="13"/>
      <c r="EE613" s="13"/>
      <c r="EF613" s="13"/>
      <c r="EG613" s="13"/>
      <c r="EH613" s="13"/>
      <c r="EI613" s="13"/>
      <c r="EJ613" s="13"/>
      <c r="EK613" s="13"/>
      <c r="EL613" s="13"/>
      <c r="EM613" s="13"/>
      <c r="EN613" s="13"/>
      <c r="EO613" s="13"/>
      <c r="EP613" s="13"/>
      <c r="EQ613" s="13"/>
      <c r="ER613" s="13"/>
      <c r="ES613" s="13"/>
      <c r="ET613" s="13"/>
      <c r="EU613" s="13"/>
      <c r="EV613" s="13"/>
      <c r="EW613" s="13"/>
      <c r="EX613" s="13"/>
      <c r="EY613" s="13"/>
      <c r="EZ613" s="13"/>
      <c r="FA613" s="13"/>
      <c r="FB613" s="13"/>
      <c r="FC613" s="13"/>
      <c r="FD613" s="13"/>
      <c r="FE613" s="13"/>
      <c r="FF613" s="13"/>
      <c r="FG613" s="13"/>
      <c r="FH613" s="13"/>
      <c r="FI613" s="13"/>
      <c r="FJ613" s="13"/>
    </row>
    <row r="614" spans="2:166" x14ac:dyDescent="0.25"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B614" s="13"/>
      <c r="DC614" s="13"/>
      <c r="DD614" s="13"/>
      <c r="DE614" s="13"/>
      <c r="DF614" s="13"/>
      <c r="DG614" s="13"/>
      <c r="DH614" s="13"/>
      <c r="DI614" s="13"/>
      <c r="DJ614" s="13"/>
      <c r="DK614" s="13"/>
      <c r="DL614" s="13"/>
      <c r="DM614" s="13"/>
      <c r="DN614" s="13"/>
      <c r="DO614" s="13"/>
      <c r="DP614" s="13"/>
      <c r="DQ614" s="13"/>
      <c r="DR614" s="13"/>
      <c r="DS614" s="13"/>
      <c r="DT614" s="13"/>
      <c r="DU614" s="13"/>
      <c r="DV614" s="13"/>
      <c r="DW614" s="13"/>
      <c r="DX614" s="13"/>
      <c r="DY614" s="13"/>
      <c r="DZ614" s="13"/>
      <c r="EA614" s="13"/>
      <c r="EB614" s="13"/>
      <c r="EC614" s="13"/>
      <c r="ED614" s="13"/>
      <c r="EE614" s="13"/>
      <c r="EF614" s="13"/>
      <c r="EG614" s="13"/>
      <c r="EH614" s="13"/>
      <c r="EI614" s="13"/>
      <c r="EJ614" s="13"/>
      <c r="EK614" s="13"/>
      <c r="EL614" s="13"/>
      <c r="EM614" s="13"/>
      <c r="EN614" s="13"/>
      <c r="EO614" s="13"/>
      <c r="EP614" s="13"/>
      <c r="EQ614" s="13"/>
      <c r="ER614" s="13"/>
      <c r="ES614" s="13"/>
      <c r="ET614" s="13"/>
      <c r="EU614" s="13"/>
      <c r="EV614" s="13"/>
      <c r="EW614" s="13"/>
      <c r="EX614" s="13"/>
      <c r="EY614" s="13"/>
      <c r="EZ614" s="13"/>
      <c r="FA614" s="13"/>
      <c r="FB614" s="13"/>
      <c r="FC614" s="13"/>
      <c r="FD614" s="13"/>
      <c r="FE614" s="13"/>
      <c r="FF614" s="13"/>
      <c r="FG614" s="13"/>
      <c r="FH614" s="13"/>
      <c r="FI614" s="13"/>
      <c r="FJ614" s="13"/>
    </row>
    <row r="615" spans="2:166" x14ac:dyDescent="0.25"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B615" s="13"/>
      <c r="DC615" s="13"/>
      <c r="DD615" s="13"/>
      <c r="DE615" s="13"/>
      <c r="DF615" s="13"/>
      <c r="DG615" s="13"/>
      <c r="DH615" s="13"/>
      <c r="DI615" s="13"/>
      <c r="DJ615" s="13"/>
      <c r="DK615" s="13"/>
      <c r="DL615" s="13"/>
      <c r="DM615" s="13"/>
      <c r="DN615" s="13"/>
      <c r="DO615" s="13"/>
      <c r="DP615" s="13"/>
      <c r="DQ615" s="13"/>
      <c r="DR615" s="13"/>
      <c r="DS615" s="13"/>
      <c r="DT615" s="13"/>
      <c r="DU615" s="13"/>
      <c r="DV615" s="13"/>
      <c r="DW615" s="13"/>
      <c r="DX615" s="13"/>
      <c r="DY615" s="13"/>
      <c r="DZ615" s="13"/>
      <c r="EA615" s="13"/>
      <c r="EB615" s="13"/>
      <c r="EC615" s="13"/>
      <c r="ED615" s="13"/>
      <c r="EE615" s="13"/>
      <c r="EF615" s="13"/>
      <c r="EG615" s="13"/>
      <c r="EH615" s="13"/>
      <c r="EI615" s="13"/>
      <c r="EJ615" s="13"/>
      <c r="EK615" s="13"/>
      <c r="EL615" s="13"/>
      <c r="EM615" s="13"/>
      <c r="EN615" s="13"/>
      <c r="EO615" s="13"/>
      <c r="EP615" s="13"/>
      <c r="EQ615" s="13"/>
      <c r="ER615" s="13"/>
      <c r="ES615" s="13"/>
      <c r="ET615" s="13"/>
      <c r="EU615" s="13"/>
      <c r="EV615" s="13"/>
      <c r="EW615" s="13"/>
      <c r="EX615" s="13"/>
      <c r="EY615" s="13"/>
      <c r="EZ615" s="13"/>
      <c r="FA615" s="13"/>
      <c r="FB615" s="13"/>
      <c r="FC615" s="13"/>
      <c r="FD615" s="13"/>
      <c r="FE615" s="13"/>
      <c r="FF615" s="13"/>
      <c r="FG615" s="13"/>
      <c r="FH615" s="13"/>
      <c r="FI615" s="13"/>
      <c r="FJ615" s="13"/>
    </row>
    <row r="616" spans="2:166" x14ac:dyDescent="0.25"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B616" s="13"/>
      <c r="DC616" s="13"/>
      <c r="DD616" s="13"/>
      <c r="DE616" s="13"/>
      <c r="DF616" s="13"/>
      <c r="DG616" s="13"/>
      <c r="DH616" s="13"/>
      <c r="DI616" s="13"/>
      <c r="DJ616" s="13"/>
      <c r="DK616" s="13"/>
      <c r="DL616" s="13"/>
      <c r="DM616" s="13"/>
      <c r="DN616" s="13"/>
      <c r="DO616" s="13"/>
      <c r="DP616" s="13"/>
      <c r="DQ616" s="13"/>
      <c r="DR616" s="13"/>
      <c r="DS616" s="13"/>
      <c r="DT616" s="13"/>
      <c r="DU616" s="13"/>
      <c r="DV616" s="13"/>
      <c r="DW616" s="13"/>
      <c r="DX616" s="13"/>
      <c r="DY616" s="13"/>
      <c r="DZ616" s="13"/>
      <c r="EA616" s="13"/>
      <c r="EB616" s="13"/>
      <c r="EC616" s="13"/>
      <c r="ED616" s="13"/>
      <c r="EE616" s="13"/>
      <c r="EF616" s="13"/>
      <c r="EG616" s="13"/>
      <c r="EH616" s="13"/>
      <c r="EI616" s="13"/>
      <c r="EJ616" s="13"/>
      <c r="EK616" s="13"/>
      <c r="EL616" s="13"/>
      <c r="EM616" s="13"/>
      <c r="EN616" s="13"/>
      <c r="EO616" s="13"/>
      <c r="EP616" s="13"/>
      <c r="EQ616" s="13"/>
      <c r="ER616" s="13"/>
      <c r="ES616" s="13"/>
      <c r="ET616" s="13"/>
      <c r="EU616" s="13"/>
      <c r="EV616" s="13"/>
      <c r="EW616" s="13"/>
      <c r="EX616" s="13"/>
      <c r="EY616" s="13"/>
      <c r="EZ616" s="13"/>
      <c r="FA616" s="13"/>
      <c r="FB616" s="13"/>
      <c r="FC616" s="13"/>
      <c r="FD616" s="13"/>
      <c r="FE616" s="13"/>
      <c r="FF616" s="13"/>
      <c r="FG616" s="13"/>
      <c r="FH616" s="13"/>
      <c r="FI616" s="13"/>
      <c r="FJ616" s="13"/>
    </row>
    <row r="617" spans="2:166" x14ac:dyDescent="0.25"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B617" s="13"/>
      <c r="DC617" s="13"/>
      <c r="DD617" s="13"/>
      <c r="DE617" s="13"/>
      <c r="DF617" s="13"/>
      <c r="DG617" s="13"/>
      <c r="DH617" s="13"/>
      <c r="DI617" s="13"/>
      <c r="DJ617" s="13"/>
      <c r="DK617" s="13"/>
      <c r="DL617" s="13"/>
      <c r="DM617" s="13"/>
      <c r="DN617" s="13"/>
      <c r="DO617" s="13"/>
      <c r="DP617" s="13"/>
      <c r="DQ617" s="13"/>
      <c r="DR617" s="13"/>
      <c r="DS617" s="13"/>
      <c r="DT617" s="13"/>
      <c r="DU617" s="13"/>
      <c r="DV617" s="13"/>
      <c r="DW617" s="13"/>
      <c r="DX617" s="13"/>
      <c r="DY617" s="13"/>
      <c r="DZ617" s="13"/>
      <c r="EA617" s="13"/>
      <c r="EB617" s="13"/>
      <c r="EC617" s="13"/>
      <c r="ED617" s="13"/>
      <c r="EE617" s="13"/>
      <c r="EF617" s="13"/>
      <c r="EG617" s="13"/>
      <c r="EH617" s="13"/>
      <c r="EI617" s="13"/>
      <c r="EJ617" s="13"/>
      <c r="EK617" s="13"/>
      <c r="EL617" s="13"/>
      <c r="EM617" s="13"/>
      <c r="EN617" s="13"/>
      <c r="EO617" s="13"/>
      <c r="EP617" s="13"/>
      <c r="EQ617" s="13"/>
      <c r="ER617" s="13"/>
      <c r="ES617" s="13"/>
      <c r="ET617" s="13"/>
      <c r="EU617" s="13"/>
      <c r="EV617" s="13"/>
      <c r="EW617" s="13"/>
      <c r="EX617" s="13"/>
      <c r="EY617" s="13"/>
      <c r="EZ617" s="13"/>
      <c r="FA617" s="13"/>
      <c r="FB617" s="13"/>
      <c r="FC617" s="13"/>
      <c r="FD617" s="13"/>
      <c r="FE617" s="13"/>
      <c r="FF617" s="13"/>
      <c r="FG617" s="13"/>
      <c r="FH617" s="13"/>
      <c r="FI617" s="13"/>
      <c r="FJ617" s="13"/>
    </row>
    <row r="618" spans="2:166" x14ac:dyDescent="0.25"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B618" s="13"/>
      <c r="DC618" s="13"/>
      <c r="DD618" s="13"/>
      <c r="DE618" s="13"/>
      <c r="DF618" s="13"/>
      <c r="DG618" s="13"/>
      <c r="DH618" s="13"/>
      <c r="DI618" s="13"/>
      <c r="DJ618" s="13"/>
      <c r="DK618" s="13"/>
      <c r="DL618" s="13"/>
      <c r="DM618" s="13"/>
      <c r="DN618" s="13"/>
      <c r="DO618" s="13"/>
      <c r="DP618" s="13"/>
      <c r="DQ618" s="13"/>
      <c r="DR618" s="13"/>
      <c r="DS618" s="13"/>
      <c r="DT618" s="13"/>
      <c r="DU618" s="13"/>
      <c r="DV618" s="13"/>
      <c r="DW618" s="13"/>
      <c r="DX618" s="13"/>
      <c r="DY618" s="13"/>
      <c r="DZ618" s="13"/>
      <c r="EA618" s="13"/>
      <c r="EB618" s="13"/>
      <c r="EC618" s="13"/>
      <c r="ED618" s="13"/>
      <c r="EE618" s="13"/>
      <c r="EF618" s="13"/>
      <c r="EG618" s="13"/>
      <c r="EH618" s="13"/>
      <c r="EI618" s="13"/>
      <c r="EJ618" s="13"/>
      <c r="EK618" s="13"/>
      <c r="EL618" s="13"/>
      <c r="EM618" s="13"/>
      <c r="EN618" s="13"/>
      <c r="EO618" s="13"/>
      <c r="EP618" s="13"/>
      <c r="EQ618" s="13"/>
      <c r="ER618" s="13"/>
      <c r="ES618" s="13"/>
      <c r="ET618" s="13"/>
      <c r="EU618" s="13"/>
      <c r="EV618" s="13"/>
      <c r="EW618" s="13"/>
      <c r="EX618" s="13"/>
      <c r="EY618" s="13"/>
      <c r="EZ618" s="13"/>
      <c r="FA618" s="13"/>
      <c r="FB618" s="13"/>
      <c r="FC618" s="13"/>
      <c r="FD618" s="13"/>
      <c r="FE618" s="13"/>
      <c r="FF618" s="13"/>
      <c r="FG618" s="13"/>
      <c r="FH618" s="13"/>
      <c r="FI618" s="13"/>
      <c r="FJ618" s="13"/>
    </row>
    <row r="619" spans="2:166" x14ac:dyDescent="0.25"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B619" s="13"/>
      <c r="DC619" s="13"/>
      <c r="DD619" s="13"/>
      <c r="DE619" s="13"/>
      <c r="DF619" s="13"/>
      <c r="DG619" s="13"/>
      <c r="DH619" s="13"/>
      <c r="DI619" s="13"/>
      <c r="DJ619" s="13"/>
      <c r="DK619" s="13"/>
      <c r="DL619" s="13"/>
      <c r="DM619" s="13"/>
      <c r="DN619" s="13"/>
      <c r="DO619" s="13"/>
      <c r="DP619" s="13"/>
      <c r="DQ619" s="13"/>
      <c r="DR619" s="13"/>
      <c r="DS619" s="13"/>
      <c r="DT619" s="13"/>
      <c r="DU619" s="13"/>
      <c r="DV619" s="13"/>
      <c r="DW619" s="13"/>
      <c r="DX619" s="13"/>
      <c r="DY619" s="13"/>
      <c r="DZ619" s="13"/>
      <c r="EA619" s="13"/>
      <c r="EB619" s="13"/>
      <c r="EC619" s="13"/>
      <c r="ED619" s="13"/>
      <c r="EE619" s="13"/>
      <c r="EF619" s="13"/>
      <c r="EG619" s="13"/>
      <c r="EH619" s="13"/>
      <c r="EI619" s="13"/>
      <c r="EJ619" s="13"/>
      <c r="EK619" s="13"/>
      <c r="EL619" s="13"/>
      <c r="EM619" s="13"/>
      <c r="EN619" s="13"/>
      <c r="EO619" s="13"/>
      <c r="EP619" s="13"/>
      <c r="EQ619" s="13"/>
      <c r="ER619" s="13"/>
      <c r="ES619" s="13"/>
      <c r="ET619" s="13"/>
      <c r="EU619" s="13"/>
      <c r="EV619" s="13"/>
      <c r="EW619" s="13"/>
      <c r="EX619" s="13"/>
      <c r="EY619" s="13"/>
      <c r="EZ619" s="13"/>
      <c r="FA619" s="13"/>
      <c r="FB619" s="13"/>
      <c r="FC619" s="13"/>
      <c r="FD619" s="13"/>
      <c r="FE619" s="13"/>
      <c r="FF619" s="13"/>
      <c r="FG619" s="13"/>
      <c r="FH619" s="13"/>
      <c r="FI619" s="13"/>
      <c r="FJ619" s="13"/>
    </row>
    <row r="620" spans="2:166" x14ac:dyDescent="0.25"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B620" s="13"/>
      <c r="DC620" s="13"/>
      <c r="DD620" s="13"/>
      <c r="DE620" s="13"/>
      <c r="DF620" s="13"/>
      <c r="DG620" s="13"/>
      <c r="DH620" s="13"/>
      <c r="DI620" s="13"/>
      <c r="DJ620" s="13"/>
      <c r="DK620" s="13"/>
      <c r="DL620" s="13"/>
      <c r="DM620" s="13"/>
      <c r="DN620" s="13"/>
      <c r="DO620" s="13"/>
      <c r="DP620" s="13"/>
      <c r="DQ620" s="13"/>
      <c r="DR620" s="13"/>
      <c r="DS620" s="13"/>
      <c r="DT620" s="13"/>
      <c r="DU620" s="13"/>
      <c r="DV620" s="13"/>
      <c r="DW620" s="13"/>
      <c r="DX620" s="13"/>
      <c r="DY620" s="13"/>
      <c r="DZ620" s="13"/>
      <c r="EA620" s="13"/>
      <c r="EB620" s="13"/>
      <c r="EC620" s="13"/>
      <c r="ED620" s="13"/>
      <c r="EE620" s="13"/>
      <c r="EF620" s="13"/>
      <c r="EG620" s="13"/>
      <c r="EH620" s="13"/>
      <c r="EI620" s="13"/>
      <c r="EJ620" s="13"/>
      <c r="EK620" s="13"/>
      <c r="EL620" s="13"/>
      <c r="EM620" s="13"/>
      <c r="EN620" s="13"/>
      <c r="EO620" s="13"/>
      <c r="EP620" s="13"/>
      <c r="EQ620" s="13"/>
      <c r="ER620" s="13"/>
      <c r="ES620" s="13"/>
      <c r="ET620" s="13"/>
      <c r="EU620" s="13"/>
      <c r="EV620" s="13"/>
      <c r="EW620" s="13"/>
      <c r="EX620" s="13"/>
      <c r="EY620" s="13"/>
      <c r="EZ620" s="13"/>
      <c r="FA620" s="13"/>
      <c r="FB620" s="13"/>
      <c r="FC620" s="13"/>
      <c r="FD620" s="13"/>
      <c r="FE620" s="13"/>
      <c r="FF620" s="13"/>
      <c r="FG620" s="13"/>
      <c r="FH620" s="13"/>
      <c r="FI620" s="13"/>
      <c r="FJ620" s="13"/>
    </row>
    <row r="621" spans="2:166" x14ac:dyDescent="0.25"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B621" s="13"/>
      <c r="DC621" s="13"/>
      <c r="DD621" s="13"/>
      <c r="DE621" s="13"/>
      <c r="DF621" s="13"/>
      <c r="DG621" s="13"/>
      <c r="DH621" s="13"/>
      <c r="DI621" s="13"/>
      <c r="DJ621" s="13"/>
      <c r="DK621" s="13"/>
      <c r="DL621" s="13"/>
      <c r="DM621" s="13"/>
      <c r="DN621" s="13"/>
      <c r="DO621" s="13"/>
      <c r="DP621" s="13"/>
      <c r="DQ621" s="13"/>
      <c r="DR621" s="13"/>
      <c r="DS621" s="13"/>
      <c r="DT621" s="13"/>
      <c r="DU621" s="13"/>
      <c r="DV621" s="13"/>
      <c r="DW621" s="13"/>
      <c r="DX621" s="13"/>
      <c r="DY621" s="13"/>
      <c r="DZ621" s="13"/>
      <c r="EA621" s="13"/>
      <c r="EB621" s="13"/>
      <c r="EC621" s="13"/>
      <c r="ED621" s="13"/>
      <c r="EE621" s="13"/>
      <c r="EF621" s="13"/>
      <c r="EG621" s="13"/>
      <c r="EH621" s="13"/>
      <c r="EI621" s="13"/>
      <c r="EJ621" s="13"/>
      <c r="EK621" s="13"/>
      <c r="EL621" s="13"/>
      <c r="EM621" s="13"/>
      <c r="EN621" s="13"/>
      <c r="EO621" s="13"/>
      <c r="EP621" s="13"/>
      <c r="EQ621" s="13"/>
      <c r="ER621" s="13"/>
      <c r="ES621" s="13"/>
      <c r="ET621" s="13"/>
      <c r="EU621" s="13"/>
      <c r="EV621" s="13"/>
      <c r="EW621" s="13"/>
      <c r="EX621" s="13"/>
      <c r="EY621" s="13"/>
      <c r="EZ621" s="13"/>
      <c r="FA621" s="13"/>
      <c r="FB621" s="13"/>
      <c r="FC621" s="13"/>
      <c r="FD621" s="13"/>
      <c r="FE621" s="13"/>
      <c r="FF621" s="13"/>
      <c r="FG621" s="13"/>
      <c r="FH621" s="13"/>
      <c r="FI621" s="13"/>
      <c r="FJ621" s="13"/>
    </row>
    <row r="622" spans="2:166" x14ac:dyDescent="0.25"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B622" s="13"/>
      <c r="DC622" s="13"/>
      <c r="DD622" s="13"/>
      <c r="DE622" s="13"/>
      <c r="DF622" s="13"/>
      <c r="DG622" s="13"/>
      <c r="DH622" s="13"/>
      <c r="DI622" s="13"/>
      <c r="DJ622" s="13"/>
      <c r="DK622" s="13"/>
      <c r="DL622" s="13"/>
      <c r="DM622" s="13"/>
      <c r="DN622" s="13"/>
      <c r="DO622" s="13"/>
      <c r="DP622" s="13"/>
      <c r="DQ622" s="13"/>
      <c r="DR622" s="13"/>
      <c r="DS622" s="13"/>
      <c r="DT622" s="13"/>
      <c r="DU622" s="13"/>
      <c r="DV622" s="13"/>
      <c r="DW622" s="13"/>
      <c r="DX622" s="13"/>
      <c r="DY622" s="13"/>
      <c r="DZ622" s="13"/>
      <c r="EA622" s="13"/>
      <c r="EB622" s="13"/>
      <c r="EC622" s="13"/>
      <c r="ED622" s="13"/>
      <c r="EE622" s="13"/>
      <c r="EF622" s="13"/>
      <c r="EG622" s="13"/>
      <c r="EH622" s="13"/>
      <c r="EI622" s="13"/>
      <c r="EJ622" s="13"/>
      <c r="EK622" s="13"/>
      <c r="EL622" s="13"/>
      <c r="EM622" s="13"/>
      <c r="EN622" s="13"/>
      <c r="EO622" s="13"/>
      <c r="EP622" s="13"/>
      <c r="EQ622" s="13"/>
      <c r="ER622" s="13"/>
      <c r="ES622" s="13"/>
      <c r="ET622" s="13"/>
      <c r="EU622" s="13"/>
      <c r="EV622" s="13"/>
      <c r="EW622" s="13"/>
      <c r="EX622" s="13"/>
      <c r="EY622" s="13"/>
      <c r="EZ622" s="13"/>
      <c r="FA622" s="13"/>
      <c r="FB622" s="13"/>
      <c r="FC622" s="13"/>
      <c r="FD622" s="13"/>
      <c r="FE622" s="13"/>
      <c r="FF622" s="13"/>
      <c r="FG622" s="13"/>
      <c r="FH622" s="13"/>
      <c r="FI622" s="13"/>
      <c r="FJ622" s="13"/>
    </row>
    <row r="623" spans="2:166" x14ac:dyDescent="0.25"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B623" s="13"/>
      <c r="DC623" s="13"/>
      <c r="DD623" s="13"/>
      <c r="DE623" s="13"/>
      <c r="DF623" s="13"/>
      <c r="DG623" s="13"/>
      <c r="DH623" s="13"/>
      <c r="DI623" s="13"/>
      <c r="DJ623" s="13"/>
      <c r="DK623" s="13"/>
      <c r="DL623" s="13"/>
      <c r="DM623" s="13"/>
      <c r="DN623" s="13"/>
      <c r="DO623" s="13"/>
      <c r="DP623" s="13"/>
      <c r="DQ623" s="13"/>
      <c r="DR623" s="13"/>
      <c r="DS623" s="13"/>
      <c r="DT623" s="13"/>
      <c r="DU623" s="13"/>
      <c r="DV623" s="13"/>
      <c r="DW623" s="13"/>
      <c r="DX623" s="13"/>
      <c r="DY623" s="13"/>
      <c r="DZ623" s="13"/>
      <c r="EA623" s="13"/>
      <c r="EB623" s="13"/>
      <c r="EC623" s="13"/>
      <c r="ED623" s="13"/>
      <c r="EE623" s="13"/>
      <c r="EF623" s="13"/>
      <c r="EG623" s="13"/>
      <c r="EH623" s="13"/>
      <c r="EI623" s="13"/>
      <c r="EJ623" s="13"/>
      <c r="EK623" s="13"/>
      <c r="EL623" s="13"/>
      <c r="EM623" s="13"/>
      <c r="EN623" s="13"/>
      <c r="EO623" s="13"/>
      <c r="EP623" s="13"/>
      <c r="EQ623" s="13"/>
      <c r="ER623" s="13"/>
      <c r="ES623" s="13"/>
      <c r="ET623" s="13"/>
      <c r="EU623" s="13"/>
      <c r="EV623" s="13"/>
      <c r="EW623" s="13"/>
      <c r="EX623" s="13"/>
      <c r="EY623" s="13"/>
      <c r="EZ623" s="13"/>
      <c r="FA623" s="13"/>
      <c r="FB623" s="13"/>
      <c r="FC623" s="13"/>
      <c r="FD623" s="13"/>
      <c r="FE623" s="13"/>
      <c r="FF623" s="13"/>
      <c r="FG623" s="13"/>
      <c r="FH623" s="13"/>
      <c r="FI623" s="13"/>
      <c r="FJ623" s="13"/>
    </row>
    <row r="624" spans="2:166" x14ac:dyDescent="0.25"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B624" s="13"/>
      <c r="DC624" s="13"/>
      <c r="DD624" s="13"/>
      <c r="DE624" s="13"/>
      <c r="DF624" s="13"/>
      <c r="DG624" s="13"/>
      <c r="DH624" s="13"/>
      <c r="DI624" s="13"/>
      <c r="DJ624" s="13"/>
      <c r="DK624" s="13"/>
      <c r="DL624" s="13"/>
      <c r="DM624" s="13"/>
      <c r="DN624" s="13"/>
      <c r="DO624" s="13"/>
      <c r="DP624" s="13"/>
      <c r="DQ624" s="13"/>
      <c r="DR624" s="13"/>
      <c r="DS624" s="13"/>
      <c r="DT624" s="13"/>
      <c r="DU624" s="13"/>
      <c r="DV624" s="13"/>
      <c r="DW624" s="13"/>
      <c r="DX624" s="13"/>
      <c r="DY624" s="13"/>
      <c r="DZ624" s="13"/>
      <c r="EA624" s="13"/>
      <c r="EB624" s="13"/>
      <c r="EC624" s="13"/>
      <c r="ED624" s="13"/>
      <c r="EE624" s="13"/>
      <c r="EF624" s="13"/>
      <c r="EG624" s="13"/>
      <c r="EH624" s="13"/>
      <c r="EI624" s="13"/>
      <c r="EJ624" s="13"/>
      <c r="EK624" s="13"/>
      <c r="EL624" s="13"/>
      <c r="EM624" s="13"/>
      <c r="EN624" s="13"/>
      <c r="EO624" s="13"/>
      <c r="EP624" s="13"/>
      <c r="EQ624" s="13"/>
      <c r="ER624" s="13"/>
      <c r="ES624" s="13"/>
      <c r="ET624" s="13"/>
      <c r="EU624" s="13"/>
      <c r="EV624" s="13"/>
      <c r="EW624" s="13"/>
      <c r="EX624" s="13"/>
      <c r="EY624" s="13"/>
      <c r="EZ624" s="13"/>
      <c r="FA624" s="13"/>
      <c r="FB624" s="13"/>
      <c r="FC624" s="13"/>
      <c r="FD624" s="13"/>
      <c r="FE624" s="13"/>
      <c r="FF624" s="13"/>
      <c r="FG624" s="13"/>
      <c r="FH624" s="13"/>
      <c r="FI624" s="13"/>
      <c r="FJ624" s="13"/>
    </row>
    <row r="625" spans="2:166" x14ac:dyDescent="0.25"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B625" s="13"/>
      <c r="DC625" s="13"/>
      <c r="DD625" s="13"/>
      <c r="DE625" s="13"/>
      <c r="DF625" s="13"/>
      <c r="DG625" s="13"/>
      <c r="DH625" s="13"/>
      <c r="DI625" s="13"/>
      <c r="DJ625" s="13"/>
      <c r="DK625" s="13"/>
      <c r="DL625" s="13"/>
      <c r="DM625" s="13"/>
      <c r="DN625" s="13"/>
      <c r="DO625" s="13"/>
      <c r="DP625" s="13"/>
      <c r="DQ625" s="13"/>
      <c r="DR625" s="13"/>
      <c r="DS625" s="13"/>
      <c r="DT625" s="13"/>
      <c r="DU625" s="13"/>
      <c r="DV625" s="13"/>
      <c r="DW625" s="13"/>
      <c r="DX625" s="13"/>
      <c r="DY625" s="13"/>
      <c r="DZ625" s="13"/>
      <c r="EA625" s="13"/>
      <c r="EB625" s="13"/>
      <c r="EC625" s="13"/>
      <c r="ED625" s="13"/>
      <c r="EE625" s="13"/>
      <c r="EF625" s="13"/>
      <c r="EG625" s="13"/>
      <c r="EH625" s="13"/>
      <c r="EI625" s="13"/>
      <c r="EJ625" s="13"/>
      <c r="EK625" s="13"/>
      <c r="EL625" s="13"/>
      <c r="EM625" s="13"/>
      <c r="EN625" s="13"/>
      <c r="EO625" s="13"/>
      <c r="EP625" s="13"/>
      <c r="EQ625" s="13"/>
      <c r="ER625" s="13"/>
      <c r="ES625" s="13"/>
      <c r="ET625" s="13"/>
      <c r="EU625" s="13"/>
      <c r="EV625" s="13"/>
      <c r="EW625" s="13"/>
      <c r="EX625" s="13"/>
      <c r="EY625" s="13"/>
      <c r="EZ625" s="13"/>
      <c r="FA625" s="13"/>
      <c r="FB625" s="13"/>
      <c r="FC625" s="13"/>
      <c r="FD625" s="13"/>
      <c r="FE625" s="13"/>
      <c r="FF625" s="13"/>
      <c r="FG625" s="13"/>
      <c r="FH625" s="13"/>
      <c r="FI625" s="13"/>
      <c r="FJ625" s="13"/>
    </row>
    <row r="626" spans="2:166" x14ac:dyDescent="0.25"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B626" s="13"/>
      <c r="DC626" s="13"/>
      <c r="DD626" s="13"/>
      <c r="DE626" s="13"/>
      <c r="DF626" s="13"/>
      <c r="DG626" s="13"/>
      <c r="DH626" s="13"/>
      <c r="DI626" s="13"/>
      <c r="DJ626" s="13"/>
      <c r="DK626" s="13"/>
      <c r="DL626" s="13"/>
      <c r="DM626" s="13"/>
      <c r="DN626" s="13"/>
      <c r="DO626" s="13"/>
      <c r="DP626" s="13"/>
      <c r="DQ626" s="13"/>
      <c r="DR626" s="13"/>
      <c r="DS626" s="13"/>
      <c r="DT626" s="13"/>
      <c r="DU626" s="13"/>
      <c r="DV626" s="13"/>
      <c r="DW626" s="13"/>
      <c r="DX626" s="13"/>
      <c r="DY626" s="13"/>
      <c r="DZ626" s="13"/>
      <c r="EA626" s="13"/>
      <c r="EB626" s="13"/>
      <c r="EC626" s="13"/>
      <c r="ED626" s="13"/>
      <c r="EE626" s="13"/>
      <c r="EF626" s="13"/>
      <c r="EG626" s="13"/>
      <c r="EH626" s="13"/>
      <c r="EI626" s="13"/>
      <c r="EJ626" s="13"/>
      <c r="EK626" s="13"/>
      <c r="EL626" s="13"/>
      <c r="EM626" s="13"/>
      <c r="EN626" s="13"/>
      <c r="EO626" s="13"/>
      <c r="EP626" s="13"/>
      <c r="EQ626" s="13"/>
      <c r="ER626" s="13"/>
      <c r="ES626" s="13"/>
      <c r="ET626" s="13"/>
      <c r="EU626" s="13"/>
      <c r="EV626" s="13"/>
      <c r="EW626" s="13"/>
      <c r="EX626" s="13"/>
      <c r="EY626" s="13"/>
      <c r="EZ626" s="13"/>
      <c r="FA626" s="13"/>
      <c r="FB626" s="13"/>
      <c r="FC626" s="13"/>
      <c r="FD626" s="13"/>
      <c r="FE626" s="13"/>
      <c r="FF626" s="13"/>
      <c r="FG626" s="13"/>
      <c r="FH626" s="13"/>
      <c r="FI626" s="13"/>
      <c r="FJ626" s="13"/>
    </row>
    <row r="627" spans="2:166" x14ac:dyDescent="0.25"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B627" s="13"/>
      <c r="DC627" s="13"/>
      <c r="DD627" s="13"/>
      <c r="DE627" s="13"/>
      <c r="DF627" s="13"/>
      <c r="DG627" s="13"/>
      <c r="DH627" s="13"/>
      <c r="DI627" s="13"/>
      <c r="DJ627" s="13"/>
      <c r="DK627" s="13"/>
      <c r="DL627" s="13"/>
      <c r="DM627" s="13"/>
      <c r="DN627" s="13"/>
      <c r="DO627" s="13"/>
      <c r="DP627" s="13"/>
      <c r="DQ627" s="13"/>
      <c r="DR627" s="13"/>
      <c r="DS627" s="13"/>
      <c r="DT627" s="13"/>
      <c r="DU627" s="13"/>
      <c r="DV627" s="13"/>
      <c r="DW627" s="13"/>
      <c r="DX627" s="13"/>
      <c r="DY627" s="13"/>
      <c r="DZ627" s="13"/>
      <c r="EA627" s="13"/>
      <c r="EB627" s="13"/>
      <c r="EC627" s="13"/>
      <c r="ED627" s="13"/>
      <c r="EE627" s="13"/>
      <c r="EF627" s="13"/>
      <c r="EG627" s="13"/>
      <c r="EH627" s="13"/>
      <c r="EI627" s="13"/>
      <c r="EJ627" s="13"/>
      <c r="EK627" s="13"/>
      <c r="EL627" s="13"/>
      <c r="EM627" s="13"/>
      <c r="EN627" s="13"/>
      <c r="EO627" s="13"/>
      <c r="EP627" s="13"/>
      <c r="EQ627" s="13"/>
      <c r="ER627" s="13"/>
      <c r="ES627" s="13"/>
      <c r="ET627" s="13"/>
      <c r="EU627" s="13"/>
      <c r="EV627" s="13"/>
      <c r="EW627" s="13"/>
      <c r="EX627" s="13"/>
      <c r="EY627" s="13"/>
      <c r="EZ627" s="13"/>
      <c r="FA627" s="13"/>
      <c r="FB627" s="13"/>
      <c r="FC627" s="13"/>
      <c r="FD627" s="13"/>
      <c r="FE627" s="13"/>
      <c r="FF627" s="13"/>
      <c r="FG627" s="13"/>
      <c r="FH627" s="13"/>
      <c r="FI627" s="13"/>
      <c r="FJ627" s="13"/>
    </row>
    <row r="628" spans="2:166" x14ac:dyDescent="0.25"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B628" s="13"/>
      <c r="DC628" s="13"/>
      <c r="DD628" s="13"/>
      <c r="DE628" s="13"/>
      <c r="DF628" s="13"/>
      <c r="DG628" s="13"/>
      <c r="DH628" s="13"/>
      <c r="DI628" s="13"/>
      <c r="DJ628" s="13"/>
      <c r="DK628" s="13"/>
      <c r="DL628" s="13"/>
      <c r="DM628" s="13"/>
      <c r="DN628" s="13"/>
      <c r="DO628" s="13"/>
      <c r="DP628" s="13"/>
      <c r="DQ628" s="13"/>
      <c r="DR628" s="13"/>
      <c r="DS628" s="13"/>
      <c r="DT628" s="13"/>
      <c r="DU628" s="13"/>
      <c r="DV628" s="13"/>
      <c r="DW628" s="13"/>
      <c r="DX628" s="13"/>
      <c r="DY628" s="13"/>
      <c r="DZ628" s="13"/>
      <c r="EA628" s="13"/>
      <c r="EB628" s="13"/>
      <c r="EC628" s="13"/>
      <c r="ED628" s="13"/>
      <c r="EE628" s="13"/>
      <c r="EF628" s="13"/>
      <c r="EG628" s="13"/>
      <c r="EH628" s="13"/>
      <c r="EI628" s="13"/>
      <c r="EJ628" s="13"/>
      <c r="EK628" s="13"/>
      <c r="EL628" s="13"/>
      <c r="EM628" s="13"/>
      <c r="EN628" s="13"/>
      <c r="EO628" s="13"/>
      <c r="EP628" s="13"/>
      <c r="EQ628" s="13"/>
      <c r="ER628" s="13"/>
      <c r="ES628" s="13"/>
      <c r="ET628" s="13"/>
      <c r="EU628" s="13"/>
      <c r="EV628" s="13"/>
      <c r="EW628" s="13"/>
      <c r="EX628" s="13"/>
      <c r="EY628" s="13"/>
      <c r="EZ628" s="13"/>
      <c r="FA628" s="13"/>
      <c r="FB628" s="13"/>
      <c r="FC628" s="13"/>
      <c r="FD628" s="13"/>
      <c r="FE628" s="13"/>
      <c r="FF628" s="13"/>
      <c r="FG628" s="13"/>
      <c r="FH628" s="13"/>
      <c r="FI628" s="13"/>
      <c r="FJ628" s="13"/>
    </row>
    <row r="629" spans="2:166" x14ac:dyDescent="0.25"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B629" s="13"/>
      <c r="DC629" s="13"/>
      <c r="DD629" s="13"/>
      <c r="DE629" s="13"/>
      <c r="DF629" s="13"/>
      <c r="DG629" s="13"/>
      <c r="DH629" s="13"/>
      <c r="DI629" s="13"/>
      <c r="DJ629" s="13"/>
      <c r="DK629" s="13"/>
      <c r="DL629" s="13"/>
      <c r="DM629" s="13"/>
      <c r="DN629" s="13"/>
      <c r="DO629" s="13"/>
      <c r="DP629" s="13"/>
      <c r="DQ629" s="13"/>
      <c r="DR629" s="13"/>
      <c r="DS629" s="13"/>
      <c r="DT629" s="13"/>
      <c r="DU629" s="13"/>
      <c r="DV629" s="13"/>
      <c r="DW629" s="13"/>
      <c r="DX629" s="13"/>
      <c r="DY629" s="13"/>
      <c r="DZ629" s="13"/>
      <c r="EA629" s="13"/>
      <c r="EB629" s="13"/>
      <c r="EC629" s="13"/>
      <c r="ED629" s="13"/>
      <c r="EE629" s="13"/>
      <c r="EF629" s="13"/>
      <c r="EG629" s="13"/>
      <c r="EH629" s="13"/>
      <c r="EI629" s="13"/>
      <c r="EJ629" s="13"/>
      <c r="EK629" s="13"/>
      <c r="EL629" s="13"/>
      <c r="EM629" s="13"/>
      <c r="EN629" s="13"/>
      <c r="EO629" s="13"/>
      <c r="EP629" s="13"/>
      <c r="EQ629" s="13"/>
      <c r="ER629" s="13"/>
      <c r="ES629" s="13"/>
      <c r="ET629" s="13"/>
      <c r="EU629" s="13"/>
      <c r="EV629" s="13"/>
      <c r="EW629" s="13"/>
      <c r="EX629" s="13"/>
      <c r="EY629" s="13"/>
      <c r="EZ629" s="13"/>
      <c r="FA629" s="13"/>
      <c r="FB629" s="13"/>
      <c r="FC629" s="13"/>
      <c r="FD629" s="13"/>
      <c r="FE629" s="13"/>
      <c r="FF629" s="13"/>
      <c r="FG629" s="13"/>
      <c r="FH629" s="13"/>
      <c r="FI629" s="13"/>
      <c r="FJ629" s="13"/>
    </row>
    <row r="630" spans="2:166" x14ac:dyDescent="0.25"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B630" s="13"/>
      <c r="DC630" s="13"/>
      <c r="DD630" s="13"/>
      <c r="DE630" s="13"/>
      <c r="DF630" s="13"/>
      <c r="DG630" s="13"/>
      <c r="DH630" s="13"/>
      <c r="DI630" s="13"/>
      <c r="DJ630" s="13"/>
      <c r="DK630" s="13"/>
      <c r="DL630" s="13"/>
      <c r="DM630" s="13"/>
      <c r="DN630" s="13"/>
      <c r="DO630" s="13"/>
      <c r="DP630" s="13"/>
      <c r="DQ630" s="13"/>
      <c r="DR630" s="13"/>
      <c r="DS630" s="13"/>
      <c r="DT630" s="13"/>
      <c r="DU630" s="13"/>
      <c r="DV630" s="13"/>
      <c r="DW630" s="13"/>
      <c r="DX630" s="13"/>
      <c r="DY630" s="13"/>
      <c r="DZ630" s="13"/>
      <c r="EA630" s="13"/>
      <c r="EB630" s="13"/>
      <c r="EC630" s="13"/>
      <c r="ED630" s="13"/>
      <c r="EE630" s="13"/>
      <c r="EF630" s="13"/>
      <c r="EG630" s="13"/>
      <c r="EH630" s="13"/>
      <c r="EI630" s="13"/>
      <c r="EJ630" s="13"/>
      <c r="EK630" s="13"/>
      <c r="EL630" s="13"/>
      <c r="EM630" s="13"/>
      <c r="EN630" s="13"/>
      <c r="EO630" s="13"/>
      <c r="EP630" s="13"/>
      <c r="EQ630" s="13"/>
      <c r="ER630" s="13"/>
      <c r="ES630" s="13"/>
      <c r="ET630" s="13"/>
      <c r="EU630" s="13"/>
      <c r="EV630" s="13"/>
      <c r="EW630" s="13"/>
      <c r="EX630" s="13"/>
      <c r="EY630" s="13"/>
      <c r="EZ630" s="13"/>
      <c r="FA630" s="13"/>
      <c r="FB630" s="13"/>
      <c r="FC630" s="13"/>
      <c r="FD630" s="13"/>
      <c r="FE630" s="13"/>
      <c r="FF630" s="13"/>
      <c r="FG630" s="13"/>
      <c r="FH630" s="13"/>
      <c r="FI630" s="13"/>
      <c r="FJ630" s="13"/>
    </row>
    <row r="631" spans="2:166" x14ac:dyDescent="0.25"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B631" s="13"/>
      <c r="DC631" s="13"/>
      <c r="DD631" s="13"/>
      <c r="DE631" s="13"/>
      <c r="DF631" s="13"/>
      <c r="DG631" s="13"/>
      <c r="DH631" s="13"/>
      <c r="DI631" s="13"/>
      <c r="DJ631" s="13"/>
      <c r="DK631" s="13"/>
      <c r="DL631" s="13"/>
      <c r="DM631" s="13"/>
      <c r="DN631" s="13"/>
      <c r="DO631" s="13"/>
      <c r="DP631" s="13"/>
      <c r="DQ631" s="13"/>
      <c r="DR631" s="13"/>
      <c r="DS631" s="13"/>
      <c r="DT631" s="13"/>
      <c r="DU631" s="13"/>
      <c r="DV631" s="13"/>
      <c r="DW631" s="13"/>
      <c r="DX631" s="13"/>
      <c r="DY631" s="13"/>
      <c r="DZ631" s="13"/>
      <c r="EA631" s="13"/>
      <c r="EB631" s="13"/>
      <c r="EC631" s="13"/>
      <c r="ED631" s="13"/>
      <c r="EE631" s="13"/>
      <c r="EF631" s="13"/>
      <c r="EG631" s="13"/>
      <c r="EH631" s="13"/>
      <c r="EI631" s="13"/>
      <c r="EJ631" s="13"/>
      <c r="EK631" s="13"/>
      <c r="EL631" s="13"/>
      <c r="EM631" s="13"/>
      <c r="EN631" s="13"/>
      <c r="EO631" s="13"/>
      <c r="EP631" s="13"/>
      <c r="EQ631" s="13"/>
      <c r="ER631" s="13"/>
      <c r="ES631" s="13"/>
      <c r="ET631" s="13"/>
      <c r="EU631" s="13"/>
      <c r="EV631" s="13"/>
      <c r="EW631" s="13"/>
      <c r="EX631" s="13"/>
      <c r="EY631" s="13"/>
      <c r="EZ631" s="13"/>
      <c r="FA631" s="13"/>
      <c r="FB631" s="13"/>
      <c r="FC631" s="13"/>
      <c r="FD631" s="13"/>
      <c r="FE631" s="13"/>
      <c r="FF631" s="13"/>
      <c r="FG631" s="13"/>
      <c r="FH631" s="13"/>
      <c r="FI631" s="13"/>
      <c r="FJ631" s="13"/>
    </row>
    <row r="632" spans="2:166" x14ac:dyDescent="0.25"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B632" s="13"/>
      <c r="DC632" s="13"/>
      <c r="DD632" s="13"/>
      <c r="DE632" s="13"/>
      <c r="DF632" s="13"/>
      <c r="DG632" s="13"/>
      <c r="DH632" s="13"/>
      <c r="DI632" s="13"/>
      <c r="DJ632" s="13"/>
      <c r="DK632" s="13"/>
      <c r="DL632" s="13"/>
      <c r="DM632" s="13"/>
      <c r="DN632" s="13"/>
      <c r="DO632" s="13"/>
      <c r="DP632" s="13"/>
      <c r="DQ632" s="13"/>
      <c r="DR632" s="13"/>
      <c r="DS632" s="13"/>
      <c r="DT632" s="13"/>
      <c r="DU632" s="13"/>
      <c r="DV632" s="13"/>
      <c r="DW632" s="13"/>
      <c r="DX632" s="13"/>
      <c r="DY632" s="13"/>
      <c r="DZ632" s="13"/>
      <c r="EA632" s="13"/>
      <c r="EB632" s="13"/>
      <c r="EC632" s="13"/>
      <c r="ED632" s="13"/>
      <c r="EE632" s="13"/>
      <c r="EF632" s="13"/>
      <c r="EG632" s="13"/>
      <c r="EH632" s="13"/>
      <c r="EI632" s="13"/>
      <c r="EJ632" s="13"/>
      <c r="EK632" s="13"/>
      <c r="EL632" s="13"/>
      <c r="EM632" s="13"/>
      <c r="EN632" s="13"/>
      <c r="EO632" s="13"/>
      <c r="EP632" s="13"/>
      <c r="EQ632" s="13"/>
      <c r="ER632" s="13"/>
      <c r="ES632" s="13"/>
      <c r="ET632" s="13"/>
      <c r="EU632" s="13"/>
      <c r="EV632" s="13"/>
      <c r="EW632" s="13"/>
      <c r="EX632" s="13"/>
      <c r="EY632" s="13"/>
      <c r="EZ632" s="13"/>
      <c r="FA632" s="13"/>
      <c r="FB632" s="13"/>
      <c r="FC632" s="13"/>
      <c r="FD632" s="13"/>
      <c r="FE632" s="13"/>
      <c r="FF632" s="13"/>
      <c r="FG632" s="13"/>
      <c r="FH632" s="13"/>
      <c r="FI632" s="13"/>
      <c r="FJ632" s="13"/>
    </row>
    <row r="633" spans="2:166" x14ac:dyDescent="0.25"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B633" s="13"/>
      <c r="DC633" s="13"/>
      <c r="DD633" s="13"/>
      <c r="DE633" s="13"/>
      <c r="DF633" s="13"/>
      <c r="DG633" s="13"/>
      <c r="DH633" s="13"/>
      <c r="DI633" s="13"/>
      <c r="DJ633" s="13"/>
      <c r="DK633" s="13"/>
      <c r="DL633" s="13"/>
      <c r="DM633" s="13"/>
      <c r="DN633" s="13"/>
      <c r="DO633" s="13"/>
      <c r="DP633" s="13"/>
      <c r="DQ633" s="13"/>
      <c r="DR633" s="13"/>
      <c r="DS633" s="13"/>
      <c r="DT633" s="13"/>
      <c r="DU633" s="13"/>
      <c r="DV633" s="13"/>
      <c r="DW633" s="13"/>
      <c r="DX633" s="13"/>
      <c r="DY633" s="13"/>
      <c r="DZ633" s="13"/>
      <c r="EA633" s="13"/>
      <c r="EB633" s="13"/>
      <c r="EC633" s="13"/>
      <c r="ED633" s="13"/>
      <c r="EE633" s="13"/>
      <c r="EF633" s="13"/>
      <c r="EG633" s="13"/>
      <c r="EH633" s="13"/>
      <c r="EI633" s="13"/>
      <c r="EJ633" s="13"/>
      <c r="EK633" s="13"/>
      <c r="EL633" s="13"/>
      <c r="EM633" s="13"/>
      <c r="EN633" s="13"/>
      <c r="EO633" s="13"/>
      <c r="EP633" s="13"/>
      <c r="EQ633" s="13"/>
      <c r="ER633" s="13"/>
      <c r="ES633" s="13"/>
      <c r="ET633" s="13"/>
      <c r="EU633" s="13"/>
      <c r="EV633" s="13"/>
      <c r="EW633" s="13"/>
      <c r="EX633" s="13"/>
      <c r="EY633" s="13"/>
      <c r="EZ633" s="13"/>
      <c r="FA633" s="13"/>
      <c r="FB633" s="13"/>
      <c r="FC633" s="13"/>
      <c r="FD633" s="13"/>
      <c r="FE633" s="13"/>
      <c r="FF633" s="13"/>
      <c r="FG633" s="13"/>
      <c r="FH633" s="13"/>
      <c r="FI633" s="13"/>
      <c r="FJ633" s="13"/>
    </row>
    <row r="634" spans="2:166" x14ac:dyDescent="0.25"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B634" s="13"/>
      <c r="DC634" s="13"/>
      <c r="DD634" s="13"/>
      <c r="DE634" s="13"/>
      <c r="DF634" s="13"/>
      <c r="DG634" s="13"/>
      <c r="DH634" s="13"/>
      <c r="DI634" s="13"/>
      <c r="DJ634" s="13"/>
      <c r="DK634" s="13"/>
      <c r="DL634" s="13"/>
      <c r="DM634" s="13"/>
      <c r="DN634" s="13"/>
      <c r="DO634" s="13"/>
      <c r="DP634" s="13"/>
      <c r="DQ634" s="13"/>
      <c r="DR634" s="13"/>
      <c r="DS634" s="13"/>
      <c r="DT634" s="13"/>
      <c r="DU634" s="13"/>
      <c r="DV634" s="13"/>
      <c r="DW634" s="13"/>
      <c r="DX634" s="13"/>
      <c r="DY634" s="13"/>
      <c r="DZ634" s="13"/>
      <c r="EA634" s="13"/>
      <c r="EB634" s="13"/>
      <c r="EC634" s="13"/>
      <c r="ED634" s="13"/>
      <c r="EE634" s="13"/>
      <c r="EF634" s="13"/>
      <c r="EG634" s="13"/>
      <c r="EH634" s="13"/>
      <c r="EI634" s="13"/>
      <c r="EJ634" s="13"/>
      <c r="EK634" s="13"/>
      <c r="EL634" s="13"/>
      <c r="EM634" s="13"/>
      <c r="EN634" s="13"/>
      <c r="EO634" s="13"/>
      <c r="EP634" s="13"/>
      <c r="EQ634" s="13"/>
      <c r="ER634" s="13"/>
      <c r="ES634" s="13"/>
      <c r="ET634" s="13"/>
      <c r="EU634" s="13"/>
      <c r="EV634" s="13"/>
      <c r="EW634" s="13"/>
      <c r="EX634" s="13"/>
      <c r="EY634" s="13"/>
      <c r="EZ634" s="13"/>
      <c r="FA634" s="13"/>
      <c r="FB634" s="13"/>
      <c r="FC634" s="13"/>
      <c r="FD634" s="13"/>
      <c r="FE634" s="13"/>
      <c r="FF634" s="13"/>
      <c r="FG634" s="13"/>
      <c r="FH634" s="13"/>
      <c r="FI634" s="13"/>
      <c r="FJ634" s="13"/>
    </row>
    <row r="635" spans="2:166" x14ac:dyDescent="0.25"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B635" s="13"/>
      <c r="DC635" s="13"/>
      <c r="DD635" s="13"/>
      <c r="DE635" s="13"/>
      <c r="DF635" s="13"/>
      <c r="DG635" s="13"/>
      <c r="DH635" s="13"/>
      <c r="DI635" s="13"/>
      <c r="DJ635" s="13"/>
      <c r="DK635" s="13"/>
      <c r="DL635" s="13"/>
      <c r="DM635" s="13"/>
      <c r="DN635" s="13"/>
      <c r="DO635" s="13"/>
      <c r="DP635" s="13"/>
      <c r="DQ635" s="13"/>
      <c r="DR635" s="13"/>
      <c r="DS635" s="13"/>
      <c r="DT635" s="13"/>
      <c r="DU635" s="13"/>
      <c r="DV635" s="13"/>
      <c r="DW635" s="13"/>
      <c r="DX635" s="13"/>
      <c r="DY635" s="13"/>
      <c r="DZ635" s="13"/>
      <c r="EA635" s="13"/>
      <c r="EB635" s="13"/>
      <c r="EC635" s="13"/>
      <c r="ED635" s="13"/>
      <c r="EE635" s="13"/>
      <c r="EF635" s="13"/>
      <c r="EG635" s="13"/>
      <c r="EH635" s="13"/>
      <c r="EI635" s="13"/>
      <c r="EJ635" s="13"/>
      <c r="EK635" s="13"/>
      <c r="EL635" s="13"/>
      <c r="EM635" s="13"/>
      <c r="EN635" s="13"/>
      <c r="EO635" s="13"/>
      <c r="EP635" s="13"/>
      <c r="EQ635" s="13"/>
      <c r="ER635" s="13"/>
      <c r="ES635" s="13"/>
      <c r="ET635" s="13"/>
      <c r="EU635" s="13"/>
      <c r="EV635" s="13"/>
      <c r="EW635" s="13"/>
      <c r="EX635" s="13"/>
      <c r="EY635" s="13"/>
      <c r="EZ635" s="13"/>
      <c r="FA635" s="13"/>
      <c r="FB635" s="13"/>
      <c r="FC635" s="13"/>
      <c r="FD635" s="13"/>
      <c r="FE635" s="13"/>
      <c r="FF635" s="13"/>
      <c r="FG635" s="13"/>
      <c r="FH635" s="13"/>
      <c r="FI635" s="13"/>
      <c r="FJ635" s="13"/>
    </row>
    <row r="636" spans="2:166" x14ac:dyDescent="0.25"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B636" s="13"/>
      <c r="DC636" s="13"/>
      <c r="DD636" s="13"/>
      <c r="DE636" s="13"/>
      <c r="DF636" s="13"/>
      <c r="DG636" s="13"/>
      <c r="DH636" s="13"/>
      <c r="DI636" s="13"/>
      <c r="DJ636" s="13"/>
      <c r="DK636" s="13"/>
      <c r="DL636" s="13"/>
      <c r="DM636" s="13"/>
      <c r="DN636" s="13"/>
      <c r="DO636" s="13"/>
      <c r="DP636" s="13"/>
      <c r="DQ636" s="13"/>
      <c r="DR636" s="13"/>
      <c r="DS636" s="13"/>
      <c r="DT636" s="13"/>
      <c r="DU636" s="13"/>
      <c r="DV636" s="13"/>
      <c r="DW636" s="13"/>
      <c r="DX636" s="13"/>
      <c r="DY636" s="13"/>
      <c r="DZ636" s="13"/>
      <c r="EA636" s="13"/>
      <c r="EB636" s="13"/>
      <c r="EC636" s="13"/>
      <c r="ED636" s="13"/>
      <c r="EE636" s="13"/>
      <c r="EF636" s="13"/>
      <c r="EG636" s="13"/>
      <c r="EH636" s="13"/>
      <c r="EI636" s="13"/>
      <c r="EJ636" s="13"/>
      <c r="EK636" s="13"/>
      <c r="EL636" s="13"/>
      <c r="EM636" s="13"/>
      <c r="EN636" s="13"/>
      <c r="EO636" s="13"/>
      <c r="EP636" s="13"/>
      <c r="EQ636" s="13"/>
      <c r="ER636" s="13"/>
      <c r="ES636" s="13"/>
      <c r="ET636" s="13"/>
      <c r="EU636" s="13"/>
      <c r="EV636" s="13"/>
      <c r="EW636" s="13"/>
      <c r="EX636" s="13"/>
      <c r="EY636" s="13"/>
      <c r="EZ636" s="13"/>
      <c r="FA636" s="13"/>
      <c r="FB636" s="13"/>
      <c r="FC636" s="13"/>
      <c r="FD636" s="13"/>
      <c r="FE636" s="13"/>
      <c r="FF636" s="13"/>
      <c r="FG636" s="13"/>
      <c r="FH636" s="13"/>
      <c r="FI636" s="13"/>
      <c r="FJ636" s="13"/>
    </row>
    <row r="637" spans="2:166" x14ac:dyDescent="0.25"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B637" s="13"/>
      <c r="DC637" s="13"/>
      <c r="DD637" s="13"/>
      <c r="DE637" s="13"/>
      <c r="DF637" s="13"/>
      <c r="DG637" s="13"/>
      <c r="DH637" s="13"/>
      <c r="DI637" s="13"/>
      <c r="DJ637" s="13"/>
      <c r="DK637" s="13"/>
      <c r="DL637" s="13"/>
      <c r="DM637" s="13"/>
      <c r="DN637" s="13"/>
      <c r="DO637" s="13"/>
      <c r="DP637" s="13"/>
      <c r="DQ637" s="13"/>
      <c r="DR637" s="13"/>
      <c r="DS637" s="13"/>
      <c r="DT637" s="13"/>
      <c r="DU637" s="13"/>
      <c r="DV637" s="13"/>
      <c r="DW637" s="13"/>
      <c r="DX637" s="13"/>
      <c r="DY637" s="13"/>
      <c r="DZ637" s="13"/>
      <c r="EA637" s="13"/>
      <c r="EB637" s="13"/>
      <c r="EC637" s="13"/>
      <c r="ED637" s="13"/>
      <c r="EE637" s="13"/>
      <c r="EF637" s="13"/>
      <c r="EG637" s="13"/>
      <c r="EH637" s="13"/>
      <c r="EI637" s="13"/>
      <c r="EJ637" s="13"/>
      <c r="EK637" s="13"/>
      <c r="EL637" s="13"/>
      <c r="EM637" s="13"/>
      <c r="EN637" s="13"/>
      <c r="EO637" s="13"/>
      <c r="EP637" s="13"/>
      <c r="EQ637" s="13"/>
      <c r="ER637" s="13"/>
      <c r="ES637" s="13"/>
      <c r="ET637" s="13"/>
      <c r="EU637" s="13"/>
      <c r="EV637" s="13"/>
      <c r="EW637" s="13"/>
      <c r="EX637" s="13"/>
      <c r="EY637" s="13"/>
      <c r="EZ637" s="13"/>
      <c r="FA637" s="13"/>
      <c r="FB637" s="13"/>
      <c r="FC637" s="13"/>
      <c r="FD637" s="13"/>
      <c r="FE637" s="13"/>
      <c r="FF637" s="13"/>
      <c r="FG637" s="13"/>
      <c r="FH637" s="13"/>
      <c r="FI637" s="13"/>
      <c r="FJ637" s="13"/>
    </row>
    <row r="638" spans="2:166" x14ac:dyDescent="0.25"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B638" s="13"/>
      <c r="DC638" s="13"/>
      <c r="DD638" s="13"/>
      <c r="DE638" s="13"/>
      <c r="DF638" s="13"/>
      <c r="DG638" s="13"/>
      <c r="DH638" s="13"/>
      <c r="DI638" s="13"/>
      <c r="DJ638" s="13"/>
      <c r="DK638" s="13"/>
      <c r="DL638" s="13"/>
      <c r="DM638" s="13"/>
      <c r="DN638" s="13"/>
      <c r="DO638" s="13"/>
      <c r="DP638" s="13"/>
      <c r="DQ638" s="13"/>
      <c r="DR638" s="13"/>
      <c r="DS638" s="13"/>
      <c r="DT638" s="13"/>
      <c r="DU638" s="13"/>
      <c r="DV638" s="13"/>
      <c r="DW638" s="13"/>
      <c r="DX638" s="13"/>
      <c r="DY638" s="13"/>
      <c r="DZ638" s="13"/>
      <c r="EA638" s="13"/>
      <c r="EB638" s="13"/>
      <c r="EC638" s="13"/>
      <c r="ED638" s="13"/>
      <c r="EE638" s="13"/>
      <c r="EF638" s="13"/>
      <c r="EG638" s="13"/>
      <c r="EH638" s="13"/>
      <c r="EI638" s="13"/>
      <c r="EJ638" s="13"/>
      <c r="EK638" s="13"/>
      <c r="EL638" s="13"/>
      <c r="EM638" s="13"/>
      <c r="EN638" s="13"/>
      <c r="EO638" s="13"/>
      <c r="EP638" s="13"/>
      <c r="EQ638" s="13"/>
      <c r="ER638" s="13"/>
      <c r="ES638" s="13"/>
      <c r="ET638" s="13"/>
      <c r="EU638" s="13"/>
      <c r="EV638" s="13"/>
      <c r="EW638" s="13"/>
      <c r="EX638" s="13"/>
      <c r="EY638" s="13"/>
      <c r="EZ638" s="13"/>
      <c r="FA638" s="13"/>
      <c r="FB638" s="13"/>
      <c r="FC638" s="13"/>
      <c r="FD638" s="13"/>
      <c r="FE638" s="13"/>
      <c r="FF638" s="13"/>
      <c r="FG638" s="13"/>
      <c r="FH638" s="13"/>
      <c r="FI638" s="13"/>
      <c r="FJ638" s="13"/>
    </row>
    <row r="639" spans="2:166" x14ac:dyDescent="0.25"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B639" s="13"/>
      <c r="DC639" s="13"/>
      <c r="DD639" s="13"/>
      <c r="DE639" s="13"/>
      <c r="DF639" s="13"/>
      <c r="DG639" s="13"/>
      <c r="DH639" s="13"/>
      <c r="DI639" s="13"/>
      <c r="DJ639" s="13"/>
      <c r="DK639" s="13"/>
      <c r="DL639" s="13"/>
      <c r="DM639" s="13"/>
      <c r="DN639" s="13"/>
      <c r="DO639" s="13"/>
      <c r="DP639" s="13"/>
      <c r="DQ639" s="13"/>
      <c r="DR639" s="13"/>
      <c r="DS639" s="13"/>
      <c r="DT639" s="13"/>
      <c r="DU639" s="13"/>
      <c r="DV639" s="13"/>
      <c r="DW639" s="13"/>
      <c r="DX639" s="13"/>
      <c r="DY639" s="13"/>
      <c r="DZ639" s="13"/>
      <c r="EA639" s="13"/>
      <c r="EB639" s="13"/>
      <c r="EC639" s="13"/>
      <c r="ED639" s="13"/>
      <c r="EE639" s="13"/>
      <c r="EF639" s="13"/>
      <c r="EG639" s="13"/>
      <c r="EH639" s="13"/>
      <c r="EI639" s="13"/>
      <c r="EJ639" s="13"/>
      <c r="EK639" s="13"/>
      <c r="EL639" s="13"/>
      <c r="EM639" s="13"/>
      <c r="EN639" s="13"/>
      <c r="EO639" s="13"/>
      <c r="EP639" s="13"/>
      <c r="EQ639" s="13"/>
      <c r="ER639" s="13"/>
      <c r="ES639" s="13"/>
      <c r="ET639" s="13"/>
      <c r="EU639" s="13"/>
      <c r="EV639" s="13"/>
      <c r="EW639" s="13"/>
      <c r="EX639" s="13"/>
      <c r="EY639" s="13"/>
      <c r="EZ639" s="13"/>
      <c r="FA639" s="13"/>
      <c r="FB639" s="13"/>
      <c r="FC639" s="13"/>
      <c r="FD639" s="13"/>
      <c r="FE639" s="13"/>
      <c r="FF639" s="13"/>
      <c r="FG639" s="13"/>
      <c r="FH639" s="13"/>
      <c r="FI639" s="13"/>
      <c r="FJ639" s="13"/>
    </row>
    <row r="640" spans="2:166" x14ac:dyDescent="0.25"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B640" s="13"/>
      <c r="DC640" s="13"/>
      <c r="DD640" s="13"/>
      <c r="DE640" s="13"/>
      <c r="DF640" s="13"/>
      <c r="DG640" s="13"/>
      <c r="DH640" s="13"/>
      <c r="DI640" s="13"/>
      <c r="DJ640" s="13"/>
      <c r="DK640" s="13"/>
      <c r="DL640" s="13"/>
      <c r="DM640" s="13"/>
      <c r="DN640" s="13"/>
      <c r="DO640" s="13"/>
      <c r="DP640" s="13"/>
      <c r="DQ640" s="13"/>
      <c r="DR640" s="13"/>
      <c r="DS640" s="13"/>
      <c r="DT640" s="13"/>
      <c r="DU640" s="13"/>
      <c r="DV640" s="13"/>
      <c r="DW640" s="13"/>
      <c r="DX640" s="13"/>
      <c r="DY640" s="13"/>
      <c r="DZ640" s="13"/>
      <c r="EA640" s="13"/>
      <c r="EB640" s="13"/>
      <c r="EC640" s="13"/>
      <c r="ED640" s="13"/>
      <c r="EE640" s="13"/>
      <c r="EF640" s="13"/>
      <c r="EG640" s="13"/>
      <c r="EH640" s="13"/>
      <c r="EI640" s="13"/>
      <c r="EJ640" s="13"/>
      <c r="EK640" s="13"/>
      <c r="EL640" s="13"/>
      <c r="EM640" s="13"/>
      <c r="EN640" s="13"/>
      <c r="EO640" s="13"/>
      <c r="EP640" s="13"/>
      <c r="EQ640" s="13"/>
      <c r="ER640" s="13"/>
      <c r="ES640" s="13"/>
      <c r="ET640" s="13"/>
      <c r="EU640" s="13"/>
      <c r="EV640" s="13"/>
      <c r="EW640" s="13"/>
      <c r="EX640" s="13"/>
      <c r="EY640" s="13"/>
      <c r="EZ640" s="13"/>
      <c r="FA640" s="13"/>
      <c r="FB640" s="13"/>
      <c r="FC640" s="13"/>
      <c r="FD640" s="13"/>
      <c r="FE640" s="13"/>
      <c r="FF640" s="13"/>
      <c r="FG640" s="13"/>
      <c r="FH640" s="13"/>
      <c r="FI640" s="13"/>
      <c r="FJ640" s="13"/>
    </row>
    <row r="641" spans="2:166" x14ac:dyDescent="0.25"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B641" s="13"/>
      <c r="DC641" s="13"/>
      <c r="DD641" s="13"/>
      <c r="DE641" s="13"/>
      <c r="DF641" s="13"/>
      <c r="DG641" s="13"/>
      <c r="DH641" s="13"/>
      <c r="DI641" s="13"/>
      <c r="DJ641" s="13"/>
      <c r="DK641" s="13"/>
      <c r="DL641" s="13"/>
      <c r="DM641" s="13"/>
      <c r="DN641" s="13"/>
      <c r="DO641" s="13"/>
      <c r="DP641" s="13"/>
      <c r="DQ641" s="13"/>
      <c r="DR641" s="13"/>
      <c r="DS641" s="13"/>
      <c r="DT641" s="13"/>
      <c r="DU641" s="13"/>
      <c r="DV641" s="13"/>
      <c r="DW641" s="13"/>
      <c r="DX641" s="13"/>
      <c r="DY641" s="13"/>
      <c r="DZ641" s="13"/>
      <c r="EA641" s="13"/>
      <c r="EB641" s="13"/>
      <c r="EC641" s="13"/>
      <c r="ED641" s="13"/>
      <c r="EE641" s="13"/>
      <c r="EF641" s="13"/>
      <c r="EG641" s="13"/>
      <c r="EH641" s="13"/>
      <c r="EI641" s="13"/>
      <c r="EJ641" s="13"/>
      <c r="EK641" s="13"/>
      <c r="EL641" s="13"/>
      <c r="EM641" s="13"/>
      <c r="EN641" s="13"/>
      <c r="EO641" s="13"/>
      <c r="EP641" s="13"/>
      <c r="EQ641" s="13"/>
      <c r="ER641" s="13"/>
      <c r="ES641" s="13"/>
      <c r="ET641" s="13"/>
      <c r="EU641" s="13"/>
      <c r="EV641" s="13"/>
      <c r="EW641" s="13"/>
      <c r="EX641" s="13"/>
      <c r="EY641" s="13"/>
      <c r="EZ641" s="13"/>
      <c r="FA641" s="13"/>
      <c r="FB641" s="13"/>
      <c r="FC641" s="13"/>
      <c r="FD641" s="13"/>
      <c r="FE641" s="13"/>
      <c r="FF641" s="13"/>
      <c r="FG641" s="13"/>
      <c r="FH641" s="13"/>
      <c r="FI641" s="13"/>
      <c r="FJ641" s="13"/>
    </row>
    <row r="642" spans="2:166" x14ac:dyDescent="0.25"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B642" s="13"/>
      <c r="DC642" s="13"/>
      <c r="DD642" s="13"/>
      <c r="DE642" s="13"/>
      <c r="DF642" s="13"/>
      <c r="DG642" s="13"/>
      <c r="DH642" s="13"/>
      <c r="DI642" s="13"/>
      <c r="DJ642" s="13"/>
      <c r="DK642" s="13"/>
      <c r="DL642" s="13"/>
      <c r="DM642" s="13"/>
      <c r="DN642" s="13"/>
      <c r="DO642" s="13"/>
      <c r="DP642" s="13"/>
      <c r="DQ642" s="13"/>
      <c r="DR642" s="13"/>
      <c r="DS642" s="13"/>
      <c r="DT642" s="13"/>
      <c r="DU642" s="13"/>
      <c r="DV642" s="13"/>
      <c r="DW642" s="13"/>
      <c r="DX642" s="13"/>
      <c r="DY642" s="13"/>
      <c r="DZ642" s="13"/>
      <c r="EA642" s="13"/>
      <c r="EB642" s="13"/>
      <c r="EC642" s="13"/>
      <c r="ED642" s="13"/>
      <c r="EE642" s="13"/>
      <c r="EF642" s="13"/>
      <c r="EG642" s="13"/>
      <c r="EH642" s="13"/>
      <c r="EI642" s="13"/>
      <c r="EJ642" s="13"/>
      <c r="EK642" s="13"/>
      <c r="EL642" s="13"/>
      <c r="EM642" s="13"/>
      <c r="EN642" s="13"/>
      <c r="EO642" s="13"/>
      <c r="EP642" s="13"/>
      <c r="EQ642" s="13"/>
      <c r="ER642" s="13"/>
      <c r="ES642" s="13"/>
      <c r="ET642" s="13"/>
      <c r="EU642" s="13"/>
      <c r="EV642" s="13"/>
      <c r="EW642" s="13"/>
      <c r="EX642" s="13"/>
      <c r="EY642" s="13"/>
      <c r="EZ642" s="13"/>
      <c r="FA642" s="13"/>
      <c r="FB642" s="13"/>
      <c r="FC642" s="13"/>
      <c r="FD642" s="13"/>
      <c r="FE642" s="13"/>
      <c r="FF642" s="13"/>
      <c r="FG642" s="13"/>
      <c r="FH642" s="13"/>
      <c r="FI642" s="13"/>
      <c r="FJ642" s="13"/>
    </row>
    <row r="643" spans="2:166" x14ac:dyDescent="0.25"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B643" s="13"/>
      <c r="DC643" s="13"/>
      <c r="DD643" s="13"/>
      <c r="DE643" s="13"/>
      <c r="DF643" s="13"/>
      <c r="DG643" s="13"/>
      <c r="DH643" s="13"/>
      <c r="DI643" s="13"/>
      <c r="DJ643" s="13"/>
      <c r="DK643" s="13"/>
      <c r="DL643" s="13"/>
      <c r="DM643" s="13"/>
      <c r="DN643" s="13"/>
      <c r="DO643" s="13"/>
      <c r="DP643" s="13"/>
      <c r="DQ643" s="13"/>
      <c r="DR643" s="13"/>
      <c r="DS643" s="13"/>
      <c r="DT643" s="13"/>
      <c r="DU643" s="13"/>
      <c r="DV643" s="13"/>
      <c r="DW643" s="13"/>
      <c r="DX643" s="13"/>
      <c r="DY643" s="13"/>
      <c r="DZ643" s="13"/>
      <c r="EA643" s="13"/>
      <c r="EB643" s="13"/>
      <c r="EC643" s="13"/>
      <c r="ED643" s="13"/>
      <c r="EE643" s="13"/>
      <c r="EF643" s="13"/>
      <c r="EG643" s="13"/>
      <c r="EH643" s="13"/>
      <c r="EI643" s="13"/>
      <c r="EJ643" s="13"/>
      <c r="EK643" s="13"/>
      <c r="EL643" s="13"/>
      <c r="EM643" s="13"/>
      <c r="EN643" s="13"/>
      <c r="EO643" s="13"/>
      <c r="EP643" s="13"/>
      <c r="EQ643" s="13"/>
      <c r="ER643" s="13"/>
      <c r="ES643" s="13"/>
      <c r="ET643" s="13"/>
      <c r="EU643" s="13"/>
      <c r="EV643" s="13"/>
      <c r="EW643" s="13"/>
      <c r="EX643" s="13"/>
      <c r="EY643" s="13"/>
      <c r="EZ643" s="13"/>
      <c r="FA643" s="13"/>
      <c r="FB643" s="13"/>
      <c r="FC643" s="13"/>
      <c r="FD643" s="13"/>
      <c r="FE643" s="13"/>
      <c r="FF643" s="13"/>
      <c r="FG643" s="13"/>
      <c r="FH643" s="13"/>
      <c r="FI643" s="13"/>
      <c r="FJ643" s="13"/>
    </row>
    <row r="644" spans="2:166" x14ac:dyDescent="0.25"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B644" s="13"/>
      <c r="DC644" s="13"/>
      <c r="DD644" s="13"/>
      <c r="DE644" s="13"/>
      <c r="DF644" s="13"/>
      <c r="DG644" s="13"/>
      <c r="DH644" s="13"/>
      <c r="DI644" s="13"/>
      <c r="DJ644" s="13"/>
      <c r="DK644" s="13"/>
      <c r="DL644" s="13"/>
      <c r="DM644" s="13"/>
      <c r="DN644" s="13"/>
      <c r="DO644" s="13"/>
      <c r="DP644" s="13"/>
      <c r="DQ644" s="13"/>
      <c r="DR644" s="13"/>
      <c r="DS644" s="13"/>
      <c r="DT644" s="13"/>
      <c r="DU644" s="13"/>
      <c r="DV644" s="13"/>
      <c r="DW644" s="13"/>
      <c r="DX644" s="13"/>
      <c r="DY644" s="13"/>
      <c r="DZ644" s="13"/>
      <c r="EA644" s="13"/>
      <c r="EB644" s="13"/>
      <c r="EC644" s="13"/>
      <c r="ED644" s="13"/>
      <c r="EE644" s="13"/>
      <c r="EF644" s="13"/>
      <c r="EG644" s="13"/>
      <c r="EH644" s="13"/>
      <c r="EI644" s="13"/>
      <c r="EJ644" s="13"/>
      <c r="EK644" s="13"/>
      <c r="EL644" s="13"/>
      <c r="EM644" s="13"/>
      <c r="EN644" s="13"/>
      <c r="EO644" s="13"/>
      <c r="EP644" s="13"/>
      <c r="EQ644" s="13"/>
      <c r="ER644" s="13"/>
      <c r="ES644" s="13"/>
      <c r="ET644" s="13"/>
      <c r="EU644" s="13"/>
      <c r="EV644" s="13"/>
      <c r="EW644" s="13"/>
      <c r="EX644" s="13"/>
      <c r="EY644" s="13"/>
      <c r="EZ644" s="13"/>
      <c r="FA644" s="13"/>
      <c r="FB644" s="13"/>
      <c r="FC644" s="13"/>
      <c r="FD644" s="13"/>
      <c r="FE644" s="13"/>
      <c r="FF644" s="13"/>
      <c r="FG644" s="13"/>
      <c r="FH644" s="13"/>
      <c r="FI644" s="13"/>
      <c r="FJ644" s="13"/>
    </row>
    <row r="645" spans="2:166" x14ac:dyDescent="0.25"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B645" s="13"/>
      <c r="DC645" s="13"/>
      <c r="DD645" s="13"/>
      <c r="DE645" s="13"/>
      <c r="DF645" s="13"/>
      <c r="DG645" s="13"/>
      <c r="DH645" s="13"/>
      <c r="DI645" s="13"/>
      <c r="DJ645" s="13"/>
      <c r="DK645" s="13"/>
      <c r="DL645" s="13"/>
      <c r="DM645" s="13"/>
      <c r="DN645" s="13"/>
      <c r="DO645" s="13"/>
      <c r="DP645" s="13"/>
      <c r="DQ645" s="13"/>
      <c r="DR645" s="13"/>
      <c r="DS645" s="13"/>
      <c r="DT645" s="13"/>
      <c r="DU645" s="13"/>
      <c r="DV645" s="13"/>
      <c r="DW645" s="13"/>
      <c r="DX645" s="13"/>
      <c r="DY645" s="13"/>
      <c r="DZ645" s="13"/>
      <c r="EA645" s="13"/>
      <c r="EB645" s="13"/>
      <c r="EC645" s="13"/>
      <c r="ED645" s="13"/>
      <c r="EE645" s="13"/>
      <c r="EF645" s="13"/>
      <c r="EG645" s="13"/>
      <c r="EH645" s="13"/>
      <c r="EI645" s="13"/>
      <c r="EJ645" s="13"/>
      <c r="EK645" s="13"/>
      <c r="EL645" s="13"/>
      <c r="EM645" s="13"/>
      <c r="EN645" s="13"/>
      <c r="EO645" s="13"/>
      <c r="EP645" s="13"/>
      <c r="EQ645" s="13"/>
      <c r="ER645" s="13"/>
      <c r="ES645" s="13"/>
      <c r="ET645" s="13"/>
      <c r="EU645" s="13"/>
      <c r="EV645" s="13"/>
      <c r="EW645" s="13"/>
      <c r="EX645" s="13"/>
      <c r="EY645" s="13"/>
      <c r="EZ645" s="13"/>
      <c r="FA645" s="13"/>
      <c r="FB645" s="13"/>
      <c r="FC645" s="13"/>
      <c r="FD645" s="13"/>
      <c r="FE645" s="13"/>
      <c r="FF645" s="13"/>
      <c r="FG645" s="13"/>
      <c r="FH645" s="13"/>
      <c r="FI645" s="13"/>
      <c r="FJ645" s="13"/>
    </row>
    <row r="646" spans="2:166" x14ac:dyDescent="0.25"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B646" s="13"/>
      <c r="DC646" s="13"/>
      <c r="DD646" s="13"/>
      <c r="DE646" s="13"/>
      <c r="DF646" s="13"/>
      <c r="DG646" s="13"/>
      <c r="DH646" s="13"/>
      <c r="DI646" s="13"/>
      <c r="DJ646" s="13"/>
      <c r="DK646" s="13"/>
      <c r="DL646" s="13"/>
      <c r="DM646" s="13"/>
      <c r="DN646" s="13"/>
      <c r="DO646" s="13"/>
      <c r="DP646" s="13"/>
      <c r="DQ646" s="13"/>
      <c r="DR646" s="13"/>
      <c r="DS646" s="13"/>
      <c r="DT646" s="13"/>
      <c r="DU646" s="13"/>
      <c r="DV646" s="13"/>
      <c r="DW646" s="13"/>
      <c r="DX646" s="13"/>
      <c r="DY646" s="13"/>
      <c r="DZ646" s="13"/>
      <c r="EA646" s="13"/>
      <c r="EB646" s="13"/>
      <c r="EC646" s="13"/>
      <c r="ED646" s="13"/>
      <c r="EE646" s="13"/>
      <c r="EF646" s="13"/>
      <c r="EG646" s="13"/>
      <c r="EH646" s="13"/>
      <c r="EI646" s="13"/>
      <c r="EJ646" s="13"/>
      <c r="EK646" s="13"/>
      <c r="EL646" s="13"/>
      <c r="EM646" s="13"/>
      <c r="EN646" s="13"/>
      <c r="EO646" s="13"/>
      <c r="EP646" s="13"/>
      <c r="EQ646" s="13"/>
      <c r="ER646" s="13"/>
      <c r="ES646" s="13"/>
      <c r="ET646" s="13"/>
      <c r="EU646" s="13"/>
      <c r="EV646" s="13"/>
      <c r="EW646" s="13"/>
      <c r="EX646" s="13"/>
      <c r="EY646" s="13"/>
      <c r="EZ646" s="13"/>
      <c r="FA646" s="13"/>
      <c r="FB646" s="13"/>
      <c r="FC646" s="13"/>
      <c r="FD646" s="13"/>
      <c r="FE646" s="13"/>
      <c r="FF646" s="13"/>
      <c r="FG646" s="13"/>
      <c r="FH646" s="13"/>
      <c r="FI646" s="13"/>
      <c r="FJ646" s="13"/>
    </row>
    <row r="647" spans="2:166" x14ac:dyDescent="0.25"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B647" s="13"/>
      <c r="DC647" s="13"/>
      <c r="DD647" s="13"/>
      <c r="DE647" s="13"/>
      <c r="DF647" s="13"/>
      <c r="DG647" s="13"/>
      <c r="DH647" s="13"/>
      <c r="DI647" s="13"/>
      <c r="DJ647" s="13"/>
      <c r="DK647" s="13"/>
      <c r="DL647" s="13"/>
      <c r="DM647" s="13"/>
      <c r="DN647" s="13"/>
      <c r="DO647" s="13"/>
      <c r="DP647" s="13"/>
      <c r="DQ647" s="13"/>
      <c r="DR647" s="13"/>
      <c r="DS647" s="13"/>
      <c r="DT647" s="13"/>
      <c r="DU647" s="13"/>
      <c r="DV647" s="13"/>
      <c r="DW647" s="13"/>
      <c r="DX647" s="13"/>
      <c r="DY647" s="13"/>
      <c r="DZ647" s="13"/>
      <c r="EA647" s="13"/>
      <c r="EB647" s="13"/>
      <c r="EC647" s="13"/>
      <c r="ED647" s="13"/>
      <c r="EE647" s="13"/>
      <c r="EF647" s="13"/>
      <c r="EG647" s="13"/>
      <c r="EH647" s="13"/>
      <c r="EI647" s="13"/>
      <c r="EJ647" s="13"/>
      <c r="EK647" s="13"/>
      <c r="EL647" s="13"/>
      <c r="EM647" s="13"/>
      <c r="EN647" s="13"/>
      <c r="EO647" s="13"/>
      <c r="EP647" s="13"/>
      <c r="EQ647" s="13"/>
      <c r="ER647" s="13"/>
      <c r="ES647" s="13"/>
      <c r="ET647" s="13"/>
      <c r="EU647" s="13"/>
      <c r="EV647" s="13"/>
      <c r="EW647" s="13"/>
      <c r="EX647" s="13"/>
      <c r="EY647" s="13"/>
      <c r="EZ647" s="13"/>
      <c r="FA647" s="13"/>
      <c r="FB647" s="13"/>
      <c r="FC647" s="13"/>
      <c r="FD647" s="13"/>
      <c r="FE647" s="13"/>
      <c r="FF647" s="13"/>
      <c r="FG647" s="13"/>
      <c r="FH647" s="13"/>
      <c r="FI647" s="13"/>
      <c r="FJ647" s="13"/>
    </row>
    <row r="648" spans="2:166" x14ac:dyDescent="0.25"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B648" s="13"/>
      <c r="DC648" s="13"/>
      <c r="DD648" s="13"/>
      <c r="DE648" s="13"/>
      <c r="DF648" s="13"/>
      <c r="DG648" s="13"/>
      <c r="DH648" s="13"/>
      <c r="DI648" s="13"/>
      <c r="DJ648" s="13"/>
      <c r="DK648" s="13"/>
      <c r="DL648" s="13"/>
      <c r="DM648" s="13"/>
      <c r="DN648" s="13"/>
      <c r="DO648" s="13"/>
      <c r="DP648" s="13"/>
      <c r="DQ648" s="13"/>
      <c r="DR648" s="13"/>
      <c r="DS648" s="13"/>
      <c r="DT648" s="13"/>
      <c r="DU648" s="13"/>
      <c r="DV648" s="13"/>
      <c r="DW648" s="13"/>
      <c r="DX648" s="13"/>
      <c r="DY648" s="13"/>
      <c r="DZ648" s="13"/>
      <c r="EA648" s="13"/>
      <c r="EB648" s="13"/>
      <c r="EC648" s="13"/>
      <c r="ED648" s="13"/>
      <c r="EE648" s="13"/>
      <c r="EF648" s="13"/>
      <c r="EG648" s="13"/>
      <c r="EH648" s="13"/>
      <c r="EI648" s="13"/>
      <c r="EJ648" s="13"/>
      <c r="EK648" s="13"/>
      <c r="EL648" s="13"/>
      <c r="EM648" s="13"/>
      <c r="EN648" s="13"/>
      <c r="EO648" s="13"/>
      <c r="EP648" s="13"/>
      <c r="EQ648" s="13"/>
      <c r="ER648" s="13"/>
      <c r="ES648" s="13"/>
      <c r="ET648" s="13"/>
      <c r="EU648" s="13"/>
      <c r="EV648" s="13"/>
      <c r="EW648" s="13"/>
      <c r="EX648" s="13"/>
      <c r="EY648" s="13"/>
      <c r="EZ648" s="13"/>
      <c r="FA648" s="13"/>
      <c r="FB648" s="13"/>
      <c r="FC648" s="13"/>
      <c r="FD648" s="13"/>
      <c r="FE648" s="13"/>
      <c r="FF648" s="13"/>
      <c r="FG648" s="13"/>
      <c r="FH648" s="13"/>
      <c r="FI648" s="13"/>
      <c r="FJ648" s="13"/>
    </row>
    <row r="649" spans="2:166" x14ac:dyDescent="0.25"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B649" s="13"/>
      <c r="DC649" s="13"/>
      <c r="DD649" s="13"/>
      <c r="DE649" s="13"/>
      <c r="DF649" s="13"/>
      <c r="DG649" s="13"/>
      <c r="DH649" s="13"/>
      <c r="DI649" s="13"/>
      <c r="DJ649" s="13"/>
      <c r="DK649" s="13"/>
      <c r="DL649" s="13"/>
      <c r="DM649" s="13"/>
      <c r="DN649" s="13"/>
      <c r="DO649" s="13"/>
      <c r="DP649" s="13"/>
      <c r="DQ649" s="13"/>
      <c r="DR649" s="13"/>
      <c r="DS649" s="13"/>
      <c r="DT649" s="13"/>
      <c r="DU649" s="13"/>
      <c r="DV649" s="13"/>
      <c r="DW649" s="13"/>
      <c r="DX649" s="13"/>
      <c r="DY649" s="13"/>
      <c r="DZ649" s="13"/>
      <c r="EA649" s="13"/>
      <c r="EB649" s="13"/>
      <c r="EC649" s="13"/>
      <c r="ED649" s="13"/>
      <c r="EE649" s="13"/>
      <c r="EF649" s="13"/>
      <c r="EG649" s="13"/>
      <c r="EH649" s="13"/>
      <c r="EI649" s="13"/>
      <c r="EJ649" s="13"/>
      <c r="EK649" s="13"/>
      <c r="EL649" s="13"/>
      <c r="EM649" s="13"/>
      <c r="EN649" s="13"/>
      <c r="EO649" s="13"/>
      <c r="EP649" s="13"/>
      <c r="EQ649" s="13"/>
      <c r="ER649" s="13"/>
      <c r="ES649" s="13"/>
      <c r="ET649" s="13"/>
      <c r="EU649" s="13"/>
      <c r="EV649" s="13"/>
      <c r="EW649" s="13"/>
      <c r="EX649" s="13"/>
      <c r="EY649" s="13"/>
      <c r="EZ649" s="13"/>
      <c r="FA649" s="13"/>
      <c r="FB649" s="13"/>
      <c r="FC649" s="13"/>
      <c r="FD649" s="13"/>
      <c r="FE649" s="13"/>
      <c r="FF649" s="13"/>
      <c r="FG649" s="13"/>
      <c r="FH649" s="13"/>
      <c r="FI649" s="13"/>
      <c r="FJ649" s="13"/>
    </row>
    <row r="650" spans="2:166" x14ac:dyDescent="0.25"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B650" s="13"/>
      <c r="DC650" s="13"/>
      <c r="DD650" s="13"/>
      <c r="DE650" s="13"/>
      <c r="DF650" s="13"/>
      <c r="DG650" s="13"/>
      <c r="DH650" s="13"/>
      <c r="DI650" s="13"/>
      <c r="DJ650" s="13"/>
      <c r="DK650" s="13"/>
      <c r="DL650" s="13"/>
      <c r="DM650" s="13"/>
      <c r="DN650" s="13"/>
      <c r="DO650" s="13"/>
      <c r="DP650" s="13"/>
      <c r="DQ650" s="13"/>
      <c r="DR650" s="13"/>
      <c r="DS650" s="13"/>
      <c r="DT650" s="13"/>
      <c r="DU650" s="13"/>
      <c r="DV650" s="13"/>
      <c r="DW650" s="13"/>
      <c r="DX650" s="13"/>
      <c r="DY650" s="13"/>
      <c r="DZ650" s="13"/>
      <c r="EA650" s="13"/>
      <c r="EB650" s="13"/>
      <c r="EC650" s="13"/>
      <c r="ED650" s="13"/>
      <c r="EE650" s="13"/>
      <c r="EF650" s="13"/>
      <c r="EG650" s="13"/>
      <c r="EH650" s="13"/>
      <c r="EI650" s="13"/>
      <c r="EJ650" s="13"/>
      <c r="EK650" s="13"/>
      <c r="EL650" s="13"/>
      <c r="EM650" s="13"/>
      <c r="EN650" s="13"/>
      <c r="EO650" s="13"/>
      <c r="EP650" s="13"/>
      <c r="EQ650" s="13"/>
      <c r="ER650" s="13"/>
      <c r="ES650" s="13"/>
      <c r="ET650" s="13"/>
      <c r="EU650" s="13"/>
      <c r="EV650" s="13"/>
      <c r="EW650" s="13"/>
      <c r="EX650" s="13"/>
      <c r="EY650" s="13"/>
      <c r="EZ650" s="13"/>
      <c r="FA650" s="13"/>
      <c r="FB650" s="13"/>
      <c r="FC650" s="13"/>
      <c r="FD650" s="13"/>
      <c r="FE650" s="13"/>
      <c r="FF650" s="13"/>
      <c r="FG650" s="13"/>
      <c r="FH650" s="13"/>
      <c r="FI650" s="13"/>
      <c r="FJ650" s="13"/>
    </row>
    <row r="651" spans="2:166" x14ac:dyDescent="0.25"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B651" s="13"/>
      <c r="DC651" s="13"/>
      <c r="DD651" s="13"/>
      <c r="DE651" s="13"/>
      <c r="DF651" s="13"/>
      <c r="DG651" s="13"/>
      <c r="DH651" s="13"/>
      <c r="DI651" s="13"/>
      <c r="DJ651" s="13"/>
      <c r="DK651" s="13"/>
      <c r="DL651" s="13"/>
      <c r="DM651" s="13"/>
      <c r="DN651" s="13"/>
      <c r="DO651" s="13"/>
      <c r="DP651" s="13"/>
      <c r="DQ651" s="13"/>
      <c r="DR651" s="13"/>
      <c r="DS651" s="13"/>
      <c r="DT651" s="13"/>
      <c r="DU651" s="13"/>
      <c r="DV651" s="13"/>
      <c r="DW651" s="13"/>
      <c r="DX651" s="13"/>
      <c r="DY651" s="13"/>
      <c r="DZ651" s="13"/>
      <c r="EA651" s="13"/>
      <c r="EB651" s="13"/>
      <c r="EC651" s="13"/>
      <c r="ED651" s="13"/>
      <c r="EE651" s="13"/>
      <c r="EF651" s="13"/>
      <c r="EG651" s="13"/>
      <c r="EH651" s="13"/>
      <c r="EI651" s="13"/>
      <c r="EJ651" s="13"/>
      <c r="EK651" s="13"/>
      <c r="EL651" s="13"/>
      <c r="EM651" s="13"/>
      <c r="EN651" s="13"/>
      <c r="EO651" s="13"/>
      <c r="EP651" s="13"/>
      <c r="EQ651" s="13"/>
      <c r="ER651" s="13"/>
      <c r="ES651" s="13"/>
      <c r="ET651" s="13"/>
      <c r="EU651" s="13"/>
      <c r="EV651" s="13"/>
      <c r="EW651" s="13"/>
      <c r="EX651" s="13"/>
      <c r="EY651" s="13"/>
      <c r="EZ651" s="13"/>
      <c r="FA651" s="13"/>
      <c r="FB651" s="13"/>
      <c r="FC651" s="13"/>
      <c r="FD651" s="13"/>
      <c r="FE651" s="13"/>
      <c r="FF651" s="13"/>
      <c r="FG651" s="13"/>
      <c r="FH651" s="13"/>
      <c r="FI651" s="13"/>
      <c r="FJ651" s="13"/>
    </row>
    <row r="652" spans="2:166" x14ac:dyDescent="0.25"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B652" s="13"/>
      <c r="DC652" s="13"/>
      <c r="DD652" s="13"/>
      <c r="DE652" s="13"/>
      <c r="DF652" s="13"/>
      <c r="DG652" s="13"/>
      <c r="DH652" s="13"/>
      <c r="DI652" s="13"/>
      <c r="DJ652" s="13"/>
      <c r="DK652" s="13"/>
      <c r="DL652" s="13"/>
      <c r="DM652" s="13"/>
      <c r="DN652" s="13"/>
      <c r="DO652" s="13"/>
      <c r="DP652" s="13"/>
      <c r="DQ652" s="13"/>
      <c r="DR652" s="13"/>
      <c r="DS652" s="13"/>
      <c r="DT652" s="13"/>
      <c r="DU652" s="13"/>
      <c r="DV652" s="13"/>
      <c r="DW652" s="13"/>
      <c r="DX652" s="13"/>
      <c r="DY652" s="13"/>
      <c r="DZ652" s="13"/>
      <c r="EA652" s="13"/>
      <c r="EB652" s="13"/>
      <c r="EC652" s="13"/>
      <c r="ED652" s="13"/>
      <c r="EE652" s="13"/>
      <c r="EF652" s="13"/>
      <c r="EG652" s="13"/>
      <c r="EH652" s="13"/>
      <c r="EI652" s="13"/>
      <c r="EJ652" s="13"/>
      <c r="EK652" s="13"/>
      <c r="EL652" s="13"/>
      <c r="EM652" s="13"/>
      <c r="EN652" s="13"/>
      <c r="EO652" s="13"/>
      <c r="EP652" s="13"/>
      <c r="EQ652" s="13"/>
      <c r="ER652" s="13"/>
      <c r="ES652" s="13"/>
      <c r="ET652" s="13"/>
      <c r="EU652" s="13"/>
      <c r="EV652" s="13"/>
      <c r="EW652" s="13"/>
      <c r="EX652" s="13"/>
      <c r="EY652" s="13"/>
      <c r="EZ652" s="13"/>
      <c r="FA652" s="13"/>
      <c r="FB652" s="13"/>
      <c r="FC652" s="13"/>
      <c r="FD652" s="13"/>
      <c r="FE652" s="13"/>
      <c r="FF652" s="13"/>
      <c r="FG652" s="13"/>
      <c r="FH652" s="13"/>
      <c r="FI652" s="13"/>
      <c r="FJ652" s="13"/>
    </row>
    <row r="653" spans="2:166" x14ac:dyDescent="0.25"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B653" s="13"/>
      <c r="DC653" s="13"/>
      <c r="DD653" s="13"/>
      <c r="DE653" s="13"/>
      <c r="DF653" s="13"/>
      <c r="DG653" s="13"/>
      <c r="DH653" s="13"/>
      <c r="DI653" s="13"/>
      <c r="DJ653" s="13"/>
      <c r="DK653" s="13"/>
      <c r="DL653" s="13"/>
      <c r="DM653" s="13"/>
      <c r="DN653" s="13"/>
      <c r="DO653" s="13"/>
      <c r="DP653" s="13"/>
      <c r="DQ653" s="13"/>
      <c r="DR653" s="13"/>
      <c r="DS653" s="13"/>
      <c r="DT653" s="13"/>
      <c r="DU653" s="13"/>
      <c r="DV653" s="13"/>
      <c r="DW653" s="13"/>
      <c r="DX653" s="13"/>
      <c r="DY653" s="13"/>
      <c r="DZ653" s="13"/>
      <c r="EA653" s="13"/>
      <c r="EB653" s="13"/>
      <c r="EC653" s="13"/>
      <c r="ED653" s="13"/>
      <c r="EE653" s="13"/>
      <c r="EF653" s="13"/>
      <c r="EG653" s="13"/>
      <c r="EH653" s="13"/>
      <c r="EI653" s="13"/>
      <c r="EJ653" s="13"/>
      <c r="EK653" s="13"/>
      <c r="EL653" s="13"/>
      <c r="EM653" s="13"/>
      <c r="EN653" s="13"/>
      <c r="EO653" s="13"/>
      <c r="EP653" s="13"/>
      <c r="EQ653" s="13"/>
      <c r="ER653" s="13"/>
      <c r="ES653" s="13"/>
      <c r="ET653" s="13"/>
      <c r="EU653" s="13"/>
      <c r="EV653" s="13"/>
      <c r="EW653" s="13"/>
      <c r="EX653" s="13"/>
      <c r="EY653" s="13"/>
      <c r="EZ653" s="13"/>
      <c r="FA653" s="13"/>
      <c r="FB653" s="13"/>
      <c r="FC653" s="13"/>
      <c r="FD653" s="13"/>
      <c r="FE653" s="13"/>
      <c r="FF653" s="13"/>
      <c r="FG653" s="13"/>
      <c r="FH653" s="13"/>
      <c r="FI653" s="13"/>
      <c r="FJ653" s="13"/>
    </row>
    <row r="654" spans="2:166" x14ac:dyDescent="0.25"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B654" s="13"/>
      <c r="DC654" s="13"/>
      <c r="DD654" s="13"/>
      <c r="DE654" s="13"/>
      <c r="DF654" s="13"/>
      <c r="DG654" s="13"/>
      <c r="DH654" s="13"/>
      <c r="DI654" s="13"/>
      <c r="DJ654" s="13"/>
      <c r="DK654" s="13"/>
      <c r="DL654" s="13"/>
      <c r="DM654" s="13"/>
      <c r="DN654" s="13"/>
      <c r="DO654" s="13"/>
      <c r="DP654" s="13"/>
      <c r="DQ654" s="13"/>
      <c r="DR654" s="13"/>
      <c r="DS654" s="13"/>
      <c r="DT654" s="13"/>
      <c r="DU654" s="13"/>
      <c r="DV654" s="13"/>
      <c r="DW654" s="13"/>
      <c r="DX654" s="13"/>
      <c r="DY654" s="13"/>
      <c r="DZ654" s="13"/>
      <c r="EA654" s="13"/>
      <c r="EB654" s="13"/>
      <c r="EC654" s="13"/>
      <c r="ED654" s="13"/>
      <c r="EE654" s="13"/>
      <c r="EF654" s="13"/>
      <c r="EG654" s="13"/>
      <c r="EH654" s="13"/>
      <c r="EI654" s="13"/>
      <c r="EJ654" s="13"/>
      <c r="EK654" s="13"/>
      <c r="EL654" s="13"/>
      <c r="EM654" s="13"/>
      <c r="EN654" s="13"/>
      <c r="EO654" s="13"/>
      <c r="EP654" s="13"/>
      <c r="EQ654" s="13"/>
      <c r="ER654" s="13"/>
      <c r="ES654" s="13"/>
      <c r="ET654" s="13"/>
      <c r="EU654" s="13"/>
      <c r="EV654" s="13"/>
      <c r="EW654" s="13"/>
      <c r="EX654" s="13"/>
      <c r="EY654" s="13"/>
      <c r="EZ654" s="13"/>
      <c r="FA654" s="13"/>
      <c r="FB654" s="13"/>
      <c r="FC654" s="13"/>
      <c r="FD654" s="13"/>
      <c r="FE654" s="13"/>
      <c r="FF654" s="13"/>
      <c r="FG654" s="13"/>
      <c r="FH654" s="13"/>
      <c r="FI654" s="13"/>
      <c r="FJ654" s="13"/>
    </row>
    <row r="655" spans="2:166" x14ac:dyDescent="0.25"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B655" s="13"/>
      <c r="DC655" s="13"/>
      <c r="DD655" s="13"/>
      <c r="DE655" s="13"/>
      <c r="DF655" s="13"/>
      <c r="DG655" s="13"/>
      <c r="DH655" s="13"/>
      <c r="DI655" s="13"/>
      <c r="DJ655" s="13"/>
      <c r="DK655" s="13"/>
      <c r="DL655" s="13"/>
      <c r="DM655" s="13"/>
      <c r="DN655" s="13"/>
      <c r="DO655" s="13"/>
      <c r="DP655" s="13"/>
      <c r="DQ655" s="13"/>
      <c r="DR655" s="13"/>
      <c r="DS655" s="13"/>
      <c r="DT655" s="13"/>
      <c r="DU655" s="13"/>
      <c r="DV655" s="13"/>
      <c r="DW655" s="13"/>
      <c r="DX655" s="13"/>
      <c r="DY655" s="13"/>
      <c r="DZ655" s="13"/>
      <c r="EA655" s="13"/>
      <c r="EB655" s="13"/>
      <c r="EC655" s="13"/>
      <c r="ED655" s="13"/>
      <c r="EE655" s="13"/>
      <c r="EF655" s="13"/>
      <c r="EG655" s="13"/>
      <c r="EH655" s="13"/>
      <c r="EI655" s="13"/>
      <c r="EJ655" s="13"/>
      <c r="EK655" s="13"/>
      <c r="EL655" s="13"/>
      <c r="EM655" s="13"/>
      <c r="EN655" s="13"/>
      <c r="EO655" s="13"/>
      <c r="EP655" s="13"/>
      <c r="EQ655" s="13"/>
      <c r="ER655" s="13"/>
      <c r="ES655" s="13"/>
      <c r="ET655" s="13"/>
      <c r="EU655" s="13"/>
      <c r="EV655" s="13"/>
      <c r="EW655" s="13"/>
      <c r="EX655" s="13"/>
      <c r="EY655" s="13"/>
      <c r="EZ655" s="13"/>
      <c r="FA655" s="13"/>
      <c r="FB655" s="13"/>
      <c r="FC655" s="13"/>
      <c r="FD655" s="13"/>
      <c r="FE655" s="13"/>
      <c r="FF655" s="13"/>
      <c r="FG655" s="13"/>
      <c r="FH655" s="13"/>
      <c r="FI655" s="13"/>
      <c r="FJ655" s="13"/>
    </row>
    <row r="656" spans="2:166" x14ac:dyDescent="0.25"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B656" s="13"/>
      <c r="DC656" s="13"/>
      <c r="DD656" s="13"/>
      <c r="DE656" s="13"/>
      <c r="DF656" s="13"/>
      <c r="DG656" s="13"/>
      <c r="DH656" s="13"/>
      <c r="DI656" s="13"/>
      <c r="DJ656" s="13"/>
      <c r="DK656" s="13"/>
      <c r="DL656" s="13"/>
      <c r="DM656" s="13"/>
      <c r="DN656" s="13"/>
      <c r="DO656" s="13"/>
      <c r="DP656" s="13"/>
      <c r="DQ656" s="13"/>
      <c r="DR656" s="13"/>
      <c r="DS656" s="13"/>
      <c r="DT656" s="13"/>
      <c r="DU656" s="13"/>
      <c r="DV656" s="13"/>
      <c r="DW656" s="13"/>
      <c r="DX656" s="13"/>
      <c r="DY656" s="13"/>
      <c r="DZ656" s="13"/>
      <c r="EA656" s="13"/>
      <c r="EB656" s="13"/>
      <c r="EC656" s="13"/>
      <c r="ED656" s="13"/>
      <c r="EE656" s="13"/>
      <c r="EF656" s="13"/>
      <c r="EG656" s="13"/>
      <c r="EH656" s="13"/>
      <c r="EI656" s="13"/>
      <c r="EJ656" s="13"/>
      <c r="EK656" s="13"/>
      <c r="EL656" s="13"/>
      <c r="EM656" s="13"/>
      <c r="EN656" s="13"/>
      <c r="EO656" s="13"/>
      <c r="EP656" s="13"/>
      <c r="EQ656" s="13"/>
      <c r="ER656" s="13"/>
      <c r="ES656" s="13"/>
      <c r="ET656" s="13"/>
      <c r="EU656" s="13"/>
      <c r="EV656" s="13"/>
      <c r="EW656" s="13"/>
      <c r="EX656" s="13"/>
      <c r="EY656" s="13"/>
      <c r="EZ656" s="13"/>
      <c r="FA656" s="13"/>
      <c r="FB656" s="13"/>
      <c r="FC656" s="13"/>
      <c r="FD656" s="13"/>
      <c r="FE656" s="13"/>
      <c r="FF656" s="13"/>
      <c r="FG656" s="13"/>
      <c r="FH656" s="13"/>
      <c r="FI656" s="13"/>
      <c r="FJ656" s="13"/>
    </row>
    <row r="657" spans="2:166" x14ac:dyDescent="0.25"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B657" s="13"/>
      <c r="DC657" s="13"/>
      <c r="DD657" s="13"/>
      <c r="DE657" s="13"/>
      <c r="DF657" s="13"/>
      <c r="DG657" s="13"/>
      <c r="DH657" s="13"/>
      <c r="DI657" s="13"/>
      <c r="DJ657" s="13"/>
      <c r="DK657" s="13"/>
      <c r="DL657" s="13"/>
      <c r="DM657" s="13"/>
      <c r="DN657" s="13"/>
      <c r="DO657" s="13"/>
      <c r="DP657" s="13"/>
      <c r="DQ657" s="13"/>
      <c r="DR657" s="13"/>
      <c r="DS657" s="13"/>
      <c r="DT657" s="13"/>
      <c r="DU657" s="13"/>
      <c r="DV657" s="13"/>
      <c r="DW657" s="13"/>
      <c r="DX657" s="13"/>
      <c r="DY657" s="13"/>
      <c r="DZ657" s="13"/>
      <c r="EA657" s="13"/>
      <c r="EB657" s="13"/>
      <c r="EC657" s="13"/>
      <c r="ED657" s="13"/>
      <c r="EE657" s="13"/>
      <c r="EF657" s="13"/>
      <c r="EG657" s="13"/>
      <c r="EH657" s="13"/>
      <c r="EI657" s="13"/>
      <c r="EJ657" s="13"/>
      <c r="EK657" s="13"/>
      <c r="EL657" s="13"/>
      <c r="EM657" s="13"/>
      <c r="EN657" s="13"/>
      <c r="EO657" s="13"/>
      <c r="EP657" s="13"/>
      <c r="EQ657" s="13"/>
      <c r="ER657" s="13"/>
      <c r="ES657" s="13"/>
      <c r="ET657" s="13"/>
      <c r="EU657" s="13"/>
      <c r="EV657" s="13"/>
      <c r="EW657" s="13"/>
      <c r="EX657" s="13"/>
      <c r="EY657" s="13"/>
      <c r="EZ657" s="13"/>
      <c r="FA657" s="13"/>
      <c r="FB657" s="13"/>
      <c r="FC657" s="13"/>
      <c r="FD657" s="13"/>
      <c r="FE657" s="13"/>
      <c r="FF657" s="13"/>
      <c r="FG657" s="13"/>
      <c r="FH657" s="13"/>
      <c r="FI657" s="13"/>
      <c r="FJ657" s="13"/>
    </row>
    <row r="658" spans="2:166" x14ac:dyDescent="0.25"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B658" s="13"/>
      <c r="DC658" s="13"/>
      <c r="DD658" s="13"/>
      <c r="DE658" s="13"/>
      <c r="DF658" s="13"/>
      <c r="DG658" s="13"/>
      <c r="DH658" s="13"/>
      <c r="DI658" s="13"/>
      <c r="DJ658" s="13"/>
      <c r="DK658" s="13"/>
      <c r="DL658" s="13"/>
      <c r="DM658" s="13"/>
      <c r="DN658" s="13"/>
      <c r="DO658" s="13"/>
      <c r="DP658" s="13"/>
      <c r="DQ658" s="13"/>
      <c r="DR658" s="13"/>
      <c r="DS658" s="13"/>
      <c r="DT658" s="13"/>
      <c r="DU658" s="13"/>
      <c r="DV658" s="13"/>
      <c r="DW658" s="13"/>
      <c r="DX658" s="13"/>
      <c r="DY658" s="13"/>
      <c r="DZ658" s="13"/>
      <c r="EA658" s="13"/>
      <c r="EB658" s="13"/>
      <c r="EC658" s="13"/>
      <c r="ED658" s="13"/>
      <c r="EE658" s="13"/>
      <c r="EF658" s="13"/>
      <c r="EG658" s="13"/>
      <c r="EH658" s="13"/>
      <c r="EI658" s="13"/>
      <c r="EJ658" s="13"/>
      <c r="EK658" s="13"/>
      <c r="EL658" s="13"/>
      <c r="EM658" s="13"/>
      <c r="EN658" s="13"/>
      <c r="EO658" s="13"/>
      <c r="EP658" s="13"/>
      <c r="EQ658" s="13"/>
      <c r="ER658" s="13"/>
      <c r="ES658" s="13"/>
      <c r="ET658" s="13"/>
      <c r="EU658" s="13"/>
      <c r="EV658" s="13"/>
      <c r="EW658" s="13"/>
      <c r="EX658" s="13"/>
      <c r="EY658" s="13"/>
      <c r="EZ658" s="13"/>
      <c r="FA658" s="13"/>
      <c r="FB658" s="13"/>
      <c r="FC658" s="13"/>
      <c r="FD658" s="13"/>
      <c r="FE658" s="13"/>
      <c r="FF658" s="13"/>
      <c r="FG658" s="13"/>
      <c r="FH658" s="13"/>
      <c r="FI658" s="13"/>
      <c r="FJ658" s="13"/>
    </row>
    <row r="659" spans="2:166" x14ac:dyDescent="0.25"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B659" s="13"/>
      <c r="DC659" s="13"/>
      <c r="DD659" s="13"/>
      <c r="DE659" s="13"/>
      <c r="DF659" s="13"/>
      <c r="DG659" s="13"/>
      <c r="DH659" s="13"/>
      <c r="DI659" s="13"/>
      <c r="DJ659" s="13"/>
      <c r="DK659" s="13"/>
      <c r="DL659" s="13"/>
      <c r="DM659" s="13"/>
      <c r="DN659" s="13"/>
      <c r="DO659" s="13"/>
      <c r="DP659" s="13"/>
      <c r="DQ659" s="13"/>
      <c r="DR659" s="13"/>
      <c r="DS659" s="13"/>
      <c r="DT659" s="13"/>
      <c r="DU659" s="13"/>
      <c r="DV659" s="13"/>
      <c r="DW659" s="13"/>
      <c r="DX659" s="13"/>
      <c r="DY659" s="13"/>
      <c r="DZ659" s="13"/>
      <c r="EA659" s="13"/>
      <c r="EB659" s="13"/>
      <c r="EC659" s="13"/>
      <c r="ED659" s="13"/>
      <c r="EE659" s="13"/>
      <c r="EF659" s="13"/>
      <c r="EG659" s="13"/>
      <c r="EH659" s="13"/>
      <c r="EI659" s="13"/>
      <c r="EJ659" s="13"/>
      <c r="EK659" s="13"/>
      <c r="EL659" s="13"/>
      <c r="EM659" s="13"/>
      <c r="EN659" s="13"/>
      <c r="EO659" s="13"/>
      <c r="EP659" s="13"/>
      <c r="EQ659" s="13"/>
      <c r="ER659" s="13"/>
      <c r="ES659" s="13"/>
      <c r="ET659" s="13"/>
      <c r="EU659" s="13"/>
      <c r="EV659" s="13"/>
      <c r="EW659" s="13"/>
      <c r="EX659" s="13"/>
      <c r="EY659" s="13"/>
      <c r="EZ659" s="13"/>
      <c r="FA659" s="13"/>
      <c r="FB659" s="13"/>
      <c r="FC659" s="13"/>
      <c r="FD659" s="13"/>
      <c r="FE659" s="13"/>
      <c r="FF659" s="13"/>
      <c r="FG659" s="13"/>
      <c r="FH659" s="13"/>
      <c r="FI659" s="13"/>
      <c r="FJ659" s="13"/>
    </row>
    <row r="660" spans="2:166" x14ac:dyDescent="0.25"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B660" s="13"/>
      <c r="DC660" s="13"/>
      <c r="DD660" s="13"/>
      <c r="DE660" s="13"/>
      <c r="DF660" s="13"/>
      <c r="DG660" s="13"/>
      <c r="DH660" s="13"/>
      <c r="DI660" s="13"/>
      <c r="DJ660" s="13"/>
      <c r="DK660" s="13"/>
      <c r="DL660" s="13"/>
      <c r="DM660" s="13"/>
      <c r="DN660" s="13"/>
      <c r="DO660" s="13"/>
      <c r="DP660" s="13"/>
      <c r="DQ660" s="13"/>
      <c r="DR660" s="13"/>
      <c r="DS660" s="13"/>
      <c r="DT660" s="13"/>
      <c r="DU660" s="13"/>
      <c r="DV660" s="13"/>
      <c r="DW660" s="13"/>
      <c r="DX660" s="13"/>
      <c r="DY660" s="13"/>
      <c r="DZ660" s="13"/>
      <c r="EA660" s="13"/>
      <c r="EB660" s="13"/>
      <c r="EC660" s="13"/>
      <c r="ED660" s="13"/>
      <c r="EE660" s="13"/>
      <c r="EF660" s="13"/>
      <c r="EG660" s="13"/>
      <c r="EH660" s="13"/>
      <c r="EI660" s="13"/>
      <c r="EJ660" s="13"/>
      <c r="EK660" s="13"/>
      <c r="EL660" s="13"/>
      <c r="EM660" s="13"/>
      <c r="EN660" s="13"/>
      <c r="EO660" s="13"/>
      <c r="EP660" s="13"/>
      <c r="EQ660" s="13"/>
      <c r="ER660" s="13"/>
      <c r="ES660" s="13"/>
      <c r="ET660" s="13"/>
      <c r="EU660" s="13"/>
      <c r="EV660" s="13"/>
      <c r="EW660" s="13"/>
      <c r="EX660" s="13"/>
      <c r="EY660" s="13"/>
      <c r="EZ660" s="13"/>
      <c r="FA660" s="13"/>
      <c r="FB660" s="13"/>
      <c r="FC660" s="13"/>
      <c r="FD660" s="13"/>
      <c r="FE660" s="13"/>
      <c r="FF660" s="13"/>
      <c r="FG660" s="13"/>
      <c r="FH660" s="13"/>
      <c r="FI660" s="13"/>
      <c r="FJ660" s="13"/>
    </row>
    <row r="661" spans="2:166" x14ac:dyDescent="0.25"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B661" s="13"/>
      <c r="DC661" s="13"/>
      <c r="DD661" s="13"/>
      <c r="DE661" s="13"/>
      <c r="DF661" s="13"/>
      <c r="DG661" s="13"/>
      <c r="DH661" s="13"/>
      <c r="DI661" s="13"/>
      <c r="DJ661" s="13"/>
      <c r="DK661" s="13"/>
      <c r="DL661" s="13"/>
      <c r="DM661" s="13"/>
      <c r="DN661" s="13"/>
      <c r="DO661" s="13"/>
      <c r="DP661" s="13"/>
      <c r="DQ661" s="13"/>
      <c r="DR661" s="13"/>
      <c r="DS661" s="13"/>
      <c r="DT661" s="13"/>
      <c r="DU661" s="13"/>
      <c r="DV661" s="13"/>
      <c r="DW661" s="13"/>
      <c r="DX661" s="13"/>
      <c r="DY661" s="13"/>
      <c r="DZ661" s="13"/>
      <c r="EA661" s="13"/>
      <c r="EB661" s="13"/>
      <c r="EC661" s="13"/>
      <c r="ED661" s="13"/>
      <c r="EE661" s="13"/>
      <c r="EF661" s="13"/>
      <c r="EG661" s="13"/>
      <c r="EH661" s="13"/>
      <c r="EI661" s="13"/>
      <c r="EJ661" s="13"/>
      <c r="EK661" s="13"/>
      <c r="EL661" s="13"/>
      <c r="EM661" s="13"/>
      <c r="EN661" s="13"/>
      <c r="EO661" s="13"/>
      <c r="EP661" s="13"/>
      <c r="EQ661" s="13"/>
      <c r="ER661" s="13"/>
      <c r="ES661" s="13"/>
      <c r="ET661" s="13"/>
      <c r="EU661" s="13"/>
      <c r="EV661" s="13"/>
      <c r="EW661" s="13"/>
      <c r="EX661" s="13"/>
      <c r="EY661" s="13"/>
      <c r="EZ661" s="13"/>
      <c r="FA661" s="13"/>
      <c r="FB661" s="13"/>
      <c r="FC661" s="13"/>
      <c r="FD661" s="13"/>
      <c r="FE661" s="13"/>
      <c r="FF661" s="13"/>
      <c r="FG661" s="13"/>
      <c r="FH661" s="13"/>
      <c r="FI661" s="13"/>
      <c r="FJ661" s="13"/>
    </row>
    <row r="662" spans="2:166" x14ac:dyDescent="0.25"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B662" s="13"/>
      <c r="DC662" s="13"/>
      <c r="DD662" s="13"/>
      <c r="DE662" s="13"/>
      <c r="DF662" s="13"/>
      <c r="DG662" s="13"/>
      <c r="DH662" s="13"/>
      <c r="DI662" s="13"/>
      <c r="DJ662" s="13"/>
      <c r="DK662" s="13"/>
      <c r="DL662" s="13"/>
      <c r="DM662" s="13"/>
      <c r="DN662" s="13"/>
      <c r="DO662" s="13"/>
      <c r="DP662" s="13"/>
      <c r="DQ662" s="13"/>
      <c r="DR662" s="13"/>
      <c r="DS662" s="13"/>
      <c r="DT662" s="13"/>
      <c r="DU662" s="13"/>
      <c r="DV662" s="13"/>
      <c r="DW662" s="13"/>
      <c r="DX662" s="13"/>
      <c r="DY662" s="13"/>
      <c r="DZ662" s="13"/>
      <c r="EA662" s="13"/>
      <c r="EB662" s="13"/>
      <c r="EC662" s="13"/>
      <c r="ED662" s="13"/>
      <c r="EE662" s="13"/>
      <c r="EF662" s="13"/>
      <c r="EG662" s="13"/>
      <c r="EH662" s="13"/>
      <c r="EI662" s="13"/>
      <c r="EJ662" s="13"/>
      <c r="EK662" s="13"/>
      <c r="EL662" s="13"/>
      <c r="EM662" s="13"/>
      <c r="EN662" s="13"/>
      <c r="EO662" s="13"/>
      <c r="EP662" s="13"/>
      <c r="EQ662" s="13"/>
      <c r="ER662" s="13"/>
      <c r="ES662" s="13"/>
      <c r="ET662" s="13"/>
      <c r="EU662" s="13"/>
      <c r="EV662" s="13"/>
      <c r="EW662" s="13"/>
      <c r="EX662" s="13"/>
      <c r="EY662" s="13"/>
      <c r="EZ662" s="13"/>
      <c r="FA662" s="13"/>
      <c r="FB662" s="13"/>
      <c r="FC662" s="13"/>
      <c r="FD662" s="13"/>
      <c r="FE662" s="13"/>
      <c r="FF662" s="13"/>
      <c r="FG662" s="13"/>
      <c r="FH662" s="13"/>
      <c r="FI662" s="13"/>
      <c r="FJ662" s="13"/>
    </row>
    <row r="663" spans="2:166" x14ac:dyDescent="0.25"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B663" s="13"/>
      <c r="DC663" s="13"/>
      <c r="DD663" s="13"/>
      <c r="DE663" s="13"/>
      <c r="DF663" s="13"/>
      <c r="DG663" s="13"/>
      <c r="DH663" s="13"/>
      <c r="DI663" s="13"/>
      <c r="DJ663" s="13"/>
      <c r="DK663" s="13"/>
      <c r="DL663" s="13"/>
      <c r="DM663" s="13"/>
      <c r="DN663" s="13"/>
      <c r="DO663" s="13"/>
      <c r="DP663" s="13"/>
      <c r="DQ663" s="13"/>
      <c r="DR663" s="13"/>
      <c r="DS663" s="13"/>
      <c r="DT663" s="13"/>
      <c r="DU663" s="13"/>
      <c r="DV663" s="13"/>
      <c r="DW663" s="13"/>
      <c r="DX663" s="13"/>
      <c r="DY663" s="13"/>
      <c r="DZ663" s="13"/>
      <c r="EA663" s="13"/>
      <c r="EB663" s="13"/>
      <c r="EC663" s="13"/>
      <c r="ED663" s="13"/>
      <c r="EE663" s="13"/>
      <c r="EF663" s="13"/>
      <c r="EG663" s="13"/>
      <c r="EH663" s="13"/>
      <c r="EI663" s="13"/>
      <c r="EJ663" s="13"/>
      <c r="EK663" s="13"/>
      <c r="EL663" s="13"/>
      <c r="EM663" s="13"/>
      <c r="EN663" s="13"/>
      <c r="EO663" s="13"/>
      <c r="EP663" s="13"/>
      <c r="EQ663" s="13"/>
      <c r="ER663" s="13"/>
      <c r="ES663" s="13"/>
      <c r="ET663" s="13"/>
      <c r="EU663" s="13"/>
      <c r="EV663" s="13"/>
      <c r="EW663" s="13"/>
      <c r="EX663" s="13"/>
      <c r="EY663" s="13"/>
      <c r="EZ663" s="13"/>
      <c r="FA663" s="13"/>
      <c r="FB663" s="13"/>
      <c r="FC663" s="13"/>
      <c r="FD663" s="13"/>
      <c r="FE663" s="13"/>
      <c r="FF663" s="13"/>
      <c r="FG663" s="13"/>
      <c r="FH663" s="13"/>
      <c r="FI663" s="13"/>
      <c r="FJ663" s="13"/>
    </row>
    <row r="664" spans="2:166" x14ac:dyDescent="0.25"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B664" s="13"/>
      <c r="DC664" s="13"/>
      <c r="DD664" s="13"/>
      <c r="DE664" s="13"/>
      <c r="DF664" s="13"/>
      <c r="DG664" s="13"/>
      <c r="DH664" s="13"/>
      <c r="DI664" s="13"/>
      <c r="DJ664" s="13"/>
      <c r="DK664" s="13"/>
      <c r="DL664" s="13"/>
      <c r="DM664" s="13"/>
      <c r="DN664" s="13"/>
      <c r="DO664" s="13"/>
      <c r="DP664" s="13"/>
      <c r="DQ664" s="13"/>
      <c r="DR664" s="13"/>
      <c r="DS664" s="13"/>
      <c r="DT664" s="13"/>
      <c r="DU664" s="13"/>
      <c r="DV664" s="13"/>
      <c r="DW664" s="13"/>
      <c r="DX664" s="13"/>
      <c r="DY664" s="13"/>
      <c r="DZ664" s="13"/>
      <c r="EA664" s="13"/>
      <c r="EB664" s="13"/>
      <c r="EC664" s="13"/>
      <c r="ED664" s="13"/>
      <c r="EE664" s="13"/>
      <c r="EF664" s="13"/>
      <c r="EG664" s="13"/>
      <c r="EH664" s="13"/>
      <c r="EI664" s="13"/>
      <c r="EJ664" s="13"/>
      <c r="EK664" s="13"/>
      <c r="EL664" s="13"/>
      <c r="EM664" s="13"/>
      <c r="EN664" s="13"/>
      <c r="EO664" s="13"/>
      <c r="EP664" s="13"/>
      <c r="EQ664" s="13"/>
      <c r="ER664" s="13"/>
      <c r="ES664" s="13"/>
      <c r="ET664" s="13"/>
      <c r="EU664" s="13"/>
      <c r="EV664" s="13"/>
      <c r="EW664" s="13"/>
      <c r="EX664" s="13"/>
      <c r="EY664" s="13"/>
      <c r="EZ664" s="13"/>
      <c r="FA664" s="13"/>
      <c r="FB664" s="13"/>
      <c r="FC664" s="13"/>
      <c r="FD664" s="13"/>
      <c r="FE664" s="13"/>
      <c r="FF664" s="13"/>
      <c r="FG664" s="13"/>
      <c r="FH664" s="13"/>
      <c r="FI664" s="13"/>
      <c r="FJ664" s="13"/>
    </row>
    <row r="665" spans="2:166" x14ac:dyDescent="0.25"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B665" s="13"/>
      <c r="DC665" s="13"/>
      <c r="DD665" s="13"/>
      <c r="DE665" s="13"/>
      <c r="DF665" s="13"/>
      <c r="DG665" s="13"/>
      <c r="DH665" s="13"/>
      <c r="DI665" s="13"/>
      <c r="DJ665" s="13"/>
      <c r="DK665" s="13"/>
      <c r="DL665" s="13"/>
      <c r="DM665" s="13"/>
      <c r="DN665" s="13"/>
      <c r="DO665" s="13"/>
      <c r="DP665" s="13"/>
      <c r="DQ665" s="13"/>
      <c r="DR665" s="13"/>
      <c r="DS665" s="13"/>
      <c r="DT665" s="13"/>
      <c r="DU665" s="13"/>
      <c r="DV665" s="13"/>
      <c r="DW665" s="13"/>
      <c r="DX665" s="13"/>
      <c r="DY665" s="13"/>
      <c r="DZ665" s="13"/>
      <c r="EA665" s="13"/>
      <c r="EB665" s="13"/>
      <c r="EC665" s="13"/>
      <c r="ED665" s="13"/>
      <c r="EE665" s="13"/>
      <c r="EF665" s="13"/>
      <c r="EG665" s="13"/>
      <c r="EH665" s="13"/>
      <c r="EI665" s="13"/>
      <c r="EJ665" s="13"/>
      <c r="EK665" s="13"/>
      <c r="EL665" s="13"/>
      <c r="EM665" s="13"/>
      <c r="EN665" s="13"/>
      <c r="EO665" s="13"/>
      <c r="EP665" s="13"/>
      <c r="EQ665" s="13"/>
      <c r="ER665" s="13"/>
      <c r="ES665" s="13"/>
      <c r="ET665" s="13"/>
      <c r="EU665" s="13"/>
      <c r="EV665" s="13"/>
      <c r="EW665" s="13"/>
      <c r="EX665" s="13"/>
      <c r="EY665" s="13"/>
      <c r="EZ665" s="13"/>
      <c r="FA665" s="13"/>
      <c r="FB665" s="13"/>
      <c r="FC665" s="13"/>
      <c r="FD665" s="13"/>
      <c r="FE665" s="13"/>
      <c r="FF665" s="13"/>
      <c r="FG665" s="13"/>
      <c r="FH665" s="13"/>
      <c r="FI665" s="13"/>
      <c r="FJ665" s="13"/>
    </row>
    <row r="666" spans="2:166" x14ac:dyDescent="0.25"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B666" s="13"/>
      <c r="DC666" s="13"/>
      <c r="DD666" s="13"/>
      <c r="DE666" s="13"/>
      <c r="DF666" s="13"/>
      <c r="DG666" s="13"/>
      <c r="DH666" s="13"/>
      <c r="DI666" s="13"/>
      <c r="DJ666" s="13"/>
      <c r="DK666" s="13"/>
      <c r="DL666" s="13"/>
      <c r="DM666" s="13"/>
      <c r="DN666" s="13"/>
      <c r="DO666" s="13"/>
      <c r="DP666" s="13"/>
      <c r="DQ666" s="13"/>
      <c r="DR666" s="13"/>
      <c r="DS666" s="13"/>
      <c r="DT666" s="13"/>
      <c r="DU666" s="13"/>
      <c r="DV666" s="13"/>
      <c r="DW666" s="13"/>
      <c r="DX666" s="13"/>
      <c r="DY666" s="13"/>
      <c r="DZ666" s="13"/>
      <c r="EA666" s="13"/>
      <c r="EB666" s="13"/>
      <c r="EC666" s="13"/>
      <c r="ED666" s="13"/>
      <c r="EE666" s="13"/>
      <c r="EF666" s="13"/>
      <c r="EG666" s="13"/>
      <c r="EH666" s="13"/>
      <c r="EI666" s="13"/>
      <c r="EJ666" s="13"/>
      <c r="EK666" s="13"/>
      <c r="EL666" s="13"/>
      <c r="EM666" s="13"/>
      <c r="EN666" s="13"/>
      <c r="EO666" s="13"/>
      <c r="EP666" s="13"/>
      <c r="EQ666" s="13"/>
      <c r="ER666" s="13"/>
      <c r="ES666" s="13"/>
      <c r="ET666" s="13"/>
      <c r="EU666" s="13"/>
      <c r="EV666" s="13"/>
      <c r="EW666" s="13"/>
      <c r="EX666" s="13"/>
      <c r="EY666" s="13"/>
      <c r="EZ666" s="13"/>
      <c r="FA666" s="13"/>
      <c r="FB666" s="13"/>
      <c r="FC666" s="13"/>
      <c r="FD666" s="13"/>
      <c r="FE666" s="13"/>
      <c r="FF666" s="13"/>
      <c r="FG666" s="13"/>
      <c r="FH666" s="13"/>
      <c r="FI666" s="13"/>
      <c r="FJ666" s="13"/>
    </row>
    <row r="667" spans="2:166" x14ac:dyDescent="0.25"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B667" s="13"/>
      <c r="DC667" s="13"/>
      <c r="DD667" s="13"/>
      <c r="DE667" s="13"/>
      <c r="DF667" s="13"/>
      <c r="DG667" s="13"/>
      <c r="DH667" s="13"/>
      <c r="DI667" s="13"/>
      <c r="DJ667" s="13"/>
      <c r="DK667" s="13"/>
      <c r="DL667" s="13"/>
      <c r="DM667" s="13"/>
      <c r="DN667" s="13"/>
      <c r="DO667" s="13"/>
      <c r="DP667" s="13"/>
      <c r="DQ667" s="13"/>
      <c r="DR667" s="13"/>
      <c r="DS667" s="13"/>
      <c r="DT667" s="13"/>
      <c r="DU667" s="13"/>
      <c r="DV667" s="13"/>
      <c r="DW667" s="13"/>
      <c r="DX667" s="13"/>
      <c r="DY667" s="13"/>
      <c r="DZ667" s="13"/>
      <c r="EA667" s="13"/>
      <c r="EB667" s="13"/>
      <c r="EC667" s="13"/>
      <c r="ED667" s="13"/>
      <c r="EE667" s="13"/>
      <c r="EF667" s="13"/>
      <c r="EG667" s="13"/>
      <c r="EH667" s="13"/>
      <c r="EI667" s="13"/>
      <c r="EJ667" s="13"/>
      <c r="EK667" s="13"/>
      <c r="EL667" s="13"/>
      <c r="EM667" s="13"/>
      <c r="EN667" s="13"/>
      <c r="EO667" s="13"/>
      <c r="EP667" s="13"/>
      <c r="EQ667" s="13"/>
      <c r="ER667" s="13"/>
      <c r="ES667" s="13"/>
      <c r="ET667" s="13"/>
      <c r="EU667" s="13"/>
      <c r="EV667" s="13"/>
      <c r="EW667" s="13"/>
      <c r="EX667" s="13"/>
      <c r="EY667" s="13"/>
      <c r="EZ667" s="13"/>
      <c r="FA667" s="13"/>
      <c r="FB667" s="13"/>
      <c r="FC667" s="13"/>
      <c r="FD667" s="13"/>
      <c r="FE667" s="13"/>
      <c r="FF667" s="13"/>
      <c r="FG667" s="13"/>
      <c r="FH667" s="13"/>
      <c r="FI667" s="13"/>
      <c r="FJ667" s="13"/>
    </row>
    <row r="668" spans="2:166" x14ac:dyDescent="0.25"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B668" s="13"/>
      <c r="DC668" s="13"/>
      <c r="DD668" s="13"/>
      <c r="DE668" s="13"/>
      <c r="DF668" s="13"/>
      <c r="DG668" s="13"/>
      <c r="DH668" s="13"/>
      <c r="DI668" s="13"/>
      <c r="DJ668" s="13"/>
      <c r="DK668" s="13"/>
      <c r="DL668" s="13"/>
      <c r="DM668" s="13"/>
      <c r="DN668" s="13"/>
      <c r="DO668" s="13"/>
      <c r="DP668" s="13"/>
      <c r="DQ668" s="13"/>
      <c r="DR668" s="13"/>
      <c r="DS668" s="13"/>
      <c r="DT668" s="13"/>
      <c r="DU668" s="13"/>
      <c r="DV668" s="13"/>
      <c r="DW668" s="13"/>
      <c r="DX668" s="13"/>
      <c r="DY668" s="13"/>
      <c r="DZ668" s="13"/>
      <c r="EA668" s="13"/>
      <c r="EB668" s="13"/>
      <c r="EC668" s="13"/>
      <c r="ED668" s="13"/>
      <c r="EE668" s="13"/>
      <c r="EF668" s="13"/>
      <c r="EG668" s="13"/>
      <c r="EH668" s="13"/>
      <c r="EI668" s="13"/>
      <c r="EJ668" s="13"/>
      <c r="EK668" s="13"/>
      <c r="EL668" s="13"/>
      <c r="EM668" s="13"/>
      <c r="EN668" s="13"/>
      <c r="EO668" s="13"/>
      <c r="EP668" s="13"/>
      <c r="EQ668" s="13"/>
      <c r="ER668" s="13"/>
      <c r="ES668" s="13"/>
      <c r="ET668" s="13"/>
      <c r="EU668" s="13"/>
      <c r="EV668" s="13"/>
      <c r="EW668" s="13"/>
      <c r="EX668" s="13"/>
      <c r="EY668" s="13"/>
      <c r="EZ668" s="13"/>
      <c r="FA668" s="13"/>
      <c r="FB668" s="13"/>
      <c r="FC668" s="13"/>
      <c r="FD668" s="13"/>
      <c r="FE668" s="13"/>
      <c r="FF668" s="13"/>
      <c r="FG668" s="13"/>
      <c r="FH668" s="13"/>
      <c r="FI668" s="13"/>
      <c r="FJ668" s="13"/>
    </row>
    <row r="669" spans="2:166" x14ac:dyDescent="0.25"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B669" s="13"/>
      <c r="DC669" s="13"/>
      <c r="DD669" s="13"/>
      <c r="DE669" s="13"/>
      <c r="DF669" s="13"/>
      <c r="DG669" s="13"/>
      <c r="DH669" s="13"/>
      <c r="DI669" s="13"/>
      <c r="DJ669" s="13"/>
      <c r="DK669" s="13"/>
      <c r="DL669" s="13"/>
      <c r="DM669" s="13"/>
      <c r="DN669" s="13"/>
      <c r="DO669" s="13"/>
      <c r="DP669" s="13"/>
      <c r="DQ669" s="13"/>
      <c r="DR669" s="13"/>
      <c r="DS669" s="13"/>
      <c r="DT669" s="13"/>
      <c r="DU669" s="13"/>
      <c r="DV669" s="13"/>
      <c r="DW669" s="13"/>
      <c r="DX669" s="13"/>
      <c r="DY669" s="13"/>
      <c r="DZ669" s="13"/>
      <c r="EA669" s="13"/>
      <c r="EB669" s="13"/>
      <c r="EC669" s="13"/>
      <c r="ED669" s="13"/>
      <c r="EE669" s="13"/>
      <c r="EF669" s="13"/>
      <c r="EG669" s="13"/>
      <c r="EH669" s="13"/>
      <c r="EI669" s="13"/>
      <c r="EJ669" s="13"/>
      <c r="EK669" s="13"/>
      <c r="EL669" s="13"/>
      <c r="EM669" s="13"/>
      <c r="EN669" s="13"/>
      <c r="EO669" s="13"/>
      <c r="EP669" s="13"/>
      <c r="EQ669" s="13"/>
      <c r="ER669" s="13"/>
      <c r="ES669" s="13"/>
      <c r="ET669" s="13"/>
      <c r="EU669" s="13"/>
      <c r="EV669" s="13"/>
      <c r="EW669" s="13"/>
      <c r="EX669" s="13"/>
      <c r="EY669" s="13"/>
      <c r="EZ669" s="13"/>
      <c r="FA669" s="13"/>
      <c r="FB669" s="13"/>
      <c r="FC669" s="13"/>
      <c r="FD669" s="13"/>
      <c r="FE669" s="13"/>
      <c r="FF669" s="13"/>
      <c r="FG669" s="13"/>
      <c r="FH669" s="13"/>
      <c r="FI669" s="13"/>
      <c r="FJ669" s="13"/>
    </row>
    <row r="670" spans="2:166" x14ac:dyDescent="0.25"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B670" s="13"/>
      <c r="DC670" s="13"/>
      <c r="DD670" s="13"/>
      <c r="DE670" s="13"/>
      <c r="DF670" s="13"/>
      <c r="DG670" s="13"/>
      <c r="DH670" s="13"/>
      <c r="DI670" s="13"/>
      <c r="DJ670" s="13"/>
      <c r="DK670" s="13"/>
      <c r="DL670" s="13"/>
      <c r="DM670" s="13"/>
      <c r="DN670" s="13"/>
      <c r="DO670" s="13"/>
      <c r="DP670" s="13"/>
      <c r="DQ670" s="13"/>
      <c r="DR670" s="13"/>
      <c r="DS670" s="13"/>
      <c r="DT670" s="13"/>
      <c r="DU670" s="13"/>
      <c r="DV670" s="13"/>
      <c r="DW670" s="13"/>
      <c r="DX670" s="13"/>
      <c r="DY670" s="13"/>
      <c r="DZ670" s="13"/>
      <c r="EA670" s="13"/>
      <c r="EB670" s="13"/>
      <c r="EC670" s="13"/>
      <c r="ED670" s="13"/>
      <c r="EE670" s="13"/>
      <c r="EF670" s="13"/>
      <c r="EG670" s="13"/>
      <c r="EH670" s="13"/>
      <c r="EI670" s="13"/>
      <c r="EJ670" s="13"/>
      <c r="EK670" s="13"/>
      <c r="EL670" s="13"/>
      <c r="EM670" s="13"/>
      <c r="EN670" s="13"/>
      <c r="EO670" s="13"/>
      <c r="EP670" s="13"/>
      <c r="EQ670" s="13"/>
      <c r="ER670" s="13"/>
      <c r="ES670" s="13"/>
      <c r="ET670" s="13"/>
      <c r="EU670" s="13"/>
      <c r="EV670" s="13"/>
      <c r="EW670" s="13"/>
      <c r="EX670" s="13"/>
      <c r="EY670" s="13"/>
      <c r="EZ670" s="13"/>
      <c r="FA670" s="13"/>
      <c r="FB670" s="13"/>
      <c r="FC670" s="13"/>
      <c r="FD670" s="13"/>
      <c r="FE670" s="13"/>
      <c r="FF670" s="13"/>
      <c r="FG670" s="13"/>
      <c r="FH670" s="13"/>
      <c r="FI670" s="13"/>
      <c r="FJ670" s="13"/>
    </row>
    <row r="671" spans="2:166" x14ac:dyDescent="0.25"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B671" s="13"/>
      <c r="DC671" s="13"/>
      <c r="DD671" s="13"/>
      <c r="DE671" s="13"/>
      <c r="DF671" s="13"/>
      <c r="DG671" s="13"/>
      <c r="DH671" s="13"/>
      <c r="DI671" s="13"/>
      <c r="DJ671" s="13"/>
      <c r="DK671" s="13"/>
      <c r="DL671" s="13"/>
      <c r="DM671" s="13"/>
      <c r="DN671" s="13"/>
      <c r="DO671" s="13"/>
      <c r="DP671" s="13"/>
      <c r="DQ671" s="13"/>
      <c r="DR671" s="13"/>
      <c r="DS671" s="13"/>
      <c r="DT671" s="13"/>
      <c r="DU671" s="13"/>
      <c r="DV671" s="13"/>
      <c r="DW671" s="13"/>
      <c r="DX671" s="13"/>
      <c r="DY671" s="13"/>
      <c r="DZ671" s="13"/>
      <c r="EA671" s="13"/>
      <c r="EB671" s="13"/>
      <c r="EC671" s="13"/>
      <c r="ED671" s="13"/>
      <c r="EE671" s="13"/>
      <c r="EF671" s="13"/>
      <c r="EG671" s="13"/>
      <c r="EH671" s="13"/>
      <c r="EI671" s="13"/>
      <c r="EJ671" s="13"/>
      <c r="EK671" s="13"/>
      <c r="EL671" s="13"/>
      <c r="EM671" s="13"/>
      <c r="EN671" s="13"/>
      <c r="EO671" s="13"/>
      <c r="EP671" s="13"/>
      <c r="EQ671" s="13"/>
      <c r="ER671" s="13"/>
      <c r="ES671" s="13"/>
      <c r="ET671" s="13"/>
      <c r="EU671" s="13"/>
      <c r="EV671" s="13"/>
      <c r="EW671" s="13"/>
      <c r="EX671" s="13"/>
      <c r="EY671" s="13"/>
      <c r="EZ671" s="13"/>
      <c r="FA671" s="13"/>
      <c r="FB671" s="13"/>
      <c r="FC671" s="13"/>
      <c r="FD671" s="13"/>
      <c r="FE671" s="13"/>
      <c r="FF671" s="13"/>
      <c r="FG671" s="13"/>
      <c r="FH671" s="13"/>
      <c r="FI671" s="13"/>
      <c r="FJ671" s="13"/>
    </row>
    <row r="672" spans="2:166" x14ac:dyDescent="0.25"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B672" s="13"/>
      <c r="DC672" s="13"/>
      <c r="DD672" s="13"/>
      <c r="DE672" s="13"/>
      <c r="DF672" s="13"/>
      <c r="DG672" s="13"/>
      <c r="DH672" s="13"/>
      <c r="DI672" s="13"/>
      <c r="DJ672" s="13"/>
      <c r="DK672" s="13"/>
      <c r="DL672" s="13"/>
      <c r="DM672" s="13"/>
      <c r="DN672" s="13"/>
      <c r="DO672" s="13"/>
      <c r="DP672" s="13"/>
      <c r="DQ672" s="13"/>
      <c r="DR672" s="13"/>
      <c r="DS672" s="13"/>
      <c r="DT672" s="13"/>
      <c r="DU672" s="13"/>
      <c r="DV672" s="13"/>
      <c r="DW672" s="13"/>
      <c r="DX672" s="13"/>
      <c r="DY672" s="13"/>
      <c r="DZ672" s="13"/>
      <c r="EA672" s="13"/>
      <c r="EB672" s="13"/>
      <c r="EC672" s="13"/>
      <c r="ED672" s="13"/>
      <c r="EE672" s="13"/>
      <c r="EF672" s="13"/>
      <c r="EG672" s="13"/>
      <c r="EH672" s="13"/>
      <c r="EI672" s="13"/>
      <c r="EJ672" s="13"/>
      <c r="EK672" s="13"/>
      <c r="EL672" s="13"/>
      <c r="EM672" s="13"/>
      <c r="EN672" s="13"/>
      <c r="EO672" s="13"/>
      <c r="EP672" s="13"/>
      <c r="EQ672" s="13"/>
      <c r="ER672" s="13"/>
      <c r="ES672" s="13"/>
      <c r="ET672" s="13"/>
      <c r="EU672" s="13"/>
      <c r="EV672" s="13"/>
      <c r="EW672" s="13"/>
      <c r="EX672" s="13"/>
      <c r="EY672" s="13"/>
      <c r="EZ672" s="13"/>
      <c r="FA672" s="13"/>
      <c r="FB672" s="13"/>
      <c r="FC672" s="13"/>
      <c r="FD672" s="13"/>
      <c r="FE672" s="13"/>
      <c r="FF672" s="13"/>
      <c r="FG672" s="13"/>
      <c r="FH672" s="13"/>
      <c r="FI672" s="13"/>
      <c r="FJ672" s="13"/>
    </row>
    <row r="673" spans="2:166" x14ac:dyDescent="0.25"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B673" s="13"/>
      <c r="DC673" s="13"/>
      <c r="DD673" s="13"/>
      <c r="DE673" s="13"/>
      <c r="DF673" s="13"/>
      <c r="DG673" s="13"/>
      <c r="DH673" s="13"/>
      <c r="DI673" s="13"/>
      <c r="DJ673" s="13"/>
      <c r="DK673" s="13"/>
      <c r="DL673" s="13"/>
      <c r="DM673" s="13"/>
      <c r="DN673" s="13"/>
      <c r="DO673" s="13"/>
      <c r="DP673" s="13"/>
      <c r="DQ673" s="13"/>
      <c r="DR673" s="13"/>
      <c r="DS673" s="13"/>
      <c r="DT673" s="13"/>
      <c r="DU673" s="13"/>
      <c r="DV673" s="13"/>
      <c r="DW673" s="13"/>
      <c r="DX673" s="13"/>
      <c r="DY673" s="13"/>
      <c r="DZ673" s="13"/>
      <c r="EA673" s="13"/>
      <c r="EB673" s="13"/>
      <c r="EC673" s="13"/>
      <c r="ED673" s="13"/>
      <c r="EE673" s="13"/>
      <c r="EF673" s="13"/>
      <c r="EG673" s="13"/>
      <c r="EH673" s="13"/>
      <c r="EI673" s="13"/>
      <c r="EJ673" s="13"/>
      <c r="EK673" s="13"/>
      <c r="EL673" s="13"/>
      <c r="EM673" s="13"/>
      <c r="EN673" s="13"/>
      <c r="EO673" s="13"/>
      <c r="EP673" s="13"/>
      <c r="EQ673" s="13"/>
      <c r="ER673" s="13"/>
      <c r="ES673" s="13"/>
      <c r="ET673" s="13"/>
      <c r="EU673" s="13"/>
      <c r="EV673" s="13"/>
      <c r="EW673" s="13"/>
      <c r="EX673" s="13"/>
      <c r="EY673" s="13"/>
      <c r="EZ673" s="13"/>
      <c r="FA673" s="13"/>
      <c r="FB673" s="13"/>
      <c r="FC673" s="13"/>
      <c r="FD673" s="13"/>
      <c r="FE673" s="13"/>
      <c r="FF673" s="13"/>
      <c r="FG673" s="13"/>
      <c r="FH673" s="13"/>
      <c r="FI673" s="13"/>
      <c r="FJ673" s="13"/>
    </row>
    <row r="674" spans="2:166" x14ac:dyDescent="0.25"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B674" s="13"/>
      <c r="DC674" s="13"/>
      <c r="DD674" s="13"/>
      <c r="DE674" s="13"/>
      <c r="DF674" s="13"/>
      <c r="DG674" s="13"/>
      <c r="DH674" s="13"/>
      <c r="DI674" s="13"/>
      <c r="DJ674" s="13"/>
      <c r="DK674" s="13"/>
      <c r="DL674" s="13"/>
      <c r="DM674" s="13"/>
      <c r="DN674" s="13"/>
      <c r="DO674" s="13"/>
      <c r="DP674" s="13"/>
      <c r="DQ674" s="13"/>
      <c r="DR674" s="13"/>
      <c r="DS674" s="13"/>
      <c r="DT674" s="13"/>
      <c r="DU674" s="13"/>
      <c r="DV674" s="13"/>
      <c r="DW674" s="13"/>
      <c r="DX674" s="13"/>
      <c r="DY674" s="13"/>
      <c r="DZ674" s="13"/>
      <c r="EA674" s="13"/>
      <c r="EB674" s="13"/>
      <c r="EC674" s="13"/>
      <c r="ED674" s="13"/>
      <c r="EE674" s="13"/>
      <c r="EF674" s="13"/>
      <c r="EG674" s="13"/>
      <c r="EH674" s="13"/>
      <c r="EI674" s="13"/>
      <c r="EJ674" s="13"/>
      <c r="EK674" s="13"/>
      <c r="EL674" s="13"/>
      <c r="EM674" s="13"/>
      <c r="EN674" s="13"/>
      <c r="EO674" s="13"/>
      <c r="EP674" s="13"/>
      <c r="EQ674" s="13"/>
      <c r="ER674" s="13"/>
      <c r="ES674" s="13"/>
      <c r="ET674" s="13"/>
      <c r="EU674" s="13"/>
      <c r="EV674" s="13"/>
      <c r="EW674" s="13"/>
      <c r="EX674" s="13"/>
      <c r="EY674" s="13"/>
      <c r="EZ674" s="13"/>
      <c r="FA674" s="13"/>
      <c r="FB674" s="13"/>
      <c r="FC674" s="13"/>
      <c r="FD674" s="13"/>
      <c r="FE674" s="13"/>
      <c r="FF674" s="13"/>
      <c r="FG674" s="13"/>
      <c r="FH674" s="13"/>
      <c r="FI674" s="13"/>
      <c r="FJ674" s="13"/>
    </row>
    <row r="675" spans="2:166" x14ac:dyDescent="0.25"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B675" s="13"/>
      <c r="DC675" s="13"/>
      <c r="DD675" s="13"/>
      <c r="DE675" s="13"/>
      <c r="DF675" s="13"/>
      <c r="DG675" s="13"/>
      <c r="DH675" s="13"/>
      <c r="DI675" s="13"/>
      <c r="DJ675" s="13"/>
      <c r="DK675" s="13"/>
      <c r="DL675" s="13"/>
      <c r="DM675" s="13"/>
      <c r="DN675" s="13"/>
      <c r="DO675" s="13"/>
      <c r="DP675" s="13"/>
      <c r="DQ675" s="13"/>
      <c r="DR675" s="13"/>
      <c r="DS675" s="13"/>
      <c r="DT675" s="13"/>
      <c r="DU675" s="13"/>
      <c r="DV675" s="13"/>
      <c r="DW675" s="13"/>
      <c r="DX675" s="13"/>
      <c r="DY675" s="13"/>
      <c r="DZ675" s="13"/>
      <c r="EA675" s="13"/>
      <c r="EB675" s="13"/>
      <c r="EC675" s="13"/>
      <c r="ED675" s="13"/>
      <c r="EE675" s="13"/>
      <c r="EF675" s="13"/>
      <c r="EG675" s="13"/>
      <c r="EH675" s="13"/>
      <c r="EI675" s="13"/>
      <c r="EJ675" s="13"/>
      <c r="EK675" s="13"/>
      <c r="EL675" s="13"/>
      <c r="EM675" s="13"/>
      <c r="EN675" s="13"/>
      <c r="EO675" s="13"/>
      <c r="EP675" s="13"/>
      <c r="EQ675" s="13"/>
      <c r="ER675" s="13"/>
      <c r="ES675" s="13"/>
      <c r="ET675" s="13"/>
      <c r="EU675" s="13"/>
      <c r="EV675" s="13"/>
      <c r="EW675" s="13"/>
      <c r="EX675" s="13"/>
      <c r="EY675" s="13"/>
      <c r="EZ675" s="13"/>
      <c r="FA675" s="13"/>
      <c r="FB675" s="13"/>
      <c r="FC675" s="13"/>
      <c r="FD675" s="13"/>
      <c r="FE675" s="13"/>
      <c r="FF675" s="13"/>
      <c r="FG675" s="13"/>
      <c r="FH675" s="13"/>
      <c r="FI675" s="13"/>
      <c r="FJ675" s="13"/>
    </row>
    <row r="676" spans="2:166" x14ac:dyDescent="0.25"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B676" s="13"/>
      <c r="DC676" s="13"/>
      <c r="DD676" s="13"/>
      <c r="DE676" s="13"/>
      <c r="DF676" s="13"/>
      <c r="DG676" s="13"/>
      <c r="DH676" s="13"/>
      <c r="DI676" s="13"/>
      <c r="DJ676" s="13"/>
      <c r="DK676" s="13"/>
      <c r="DL676" s="13"/>
      <c r="DM676" s="13"/>
      <c r="DN676" s="13"/>
      <c r="DO676" s="13"/>
      <c r="DP676" s="13"/>
      <c r="DQ676" s="13"/>
      <c r="DR676" s="13"/>
      <c r="DS676" s="13"/>
      <c r="DT676" s="13"/>
      <c r="DU676" s="13"/>
      <c r="DV676" s="13"/>
      <c r="DW676" s="13"/>
      <c r="DX676" s="13"/>
      <c r="DY676" s="13"/>
      <c r="DZ676" s="13"/>
      <c r="EA676" s="13"/>
      <c r="EB676" s="13"/>
      <c r="EC676" s="13"/>
      <c r="ED676" s="13"/>
      <c r="EE676" s="13"/>
      <c r="EF676" s="13"/>
      <c r="EG676" s="13"/>
      <c r="EH676" s="13"/>
      <c r="EI676" s="13"/>
      <c r="EJ676" s="13"/>
      <c r="EK676" s="13"/>
      <c r="EL676" s="13"/>
      <c r="EM676" s="13"/>
      <c r="EN676" s="13"/>
      <c r="EO676" s="13"/>
      <c r="EP676" s="13"/>
      <c r="EQ676" s="13"/>
      <c r="ER676" s="13"/>
      <c r="ES676" s="13"/>
      <c r="ET676" s="13"/>
      <c r="EU676" s="13"/>
      <c r="EV676" s="13"/>
      <c r="EW676" s="13"/>
      <c r="EX676" s="13"/>
      <c r="EY676" s="13"/>
      <c r="EZ676" s="13"/>
      <c r="FA676" s="13"/>
      <c r="FB676" s="13"/>
      <c r="FC676" s="13"/>
      <c r="FD676" s="13"/>
      <c r="FE676" s="13"/>
      <c r="FF676" s="13"/>
      <c r="FG676" s="13"/>
      <c r="FH676" s="13"/>
      <c r="FI676" s="13"/>
      <c r="FJ676" s="13"/>
    </row>
    <row r="677" spans="2:166" x14ac:dyDescent="0.25"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B677" s="13"/>
      <c r="DC677" s="13"/>
      <c r="DD677" s="13"/>
      <c r="DE677" s="13"/>
      <c r="DF677" s="13"/>
      <c r="DG677" s="13"/>
      <c r="DH677" s="13"/>
      <c r="DI677" s="13"/>
      <c r="DJ677" s="13"/>
      <c r="DK677" s="13"/>
      <c r="DL677" s="13"/>
      <c r="DM677" s="13"/>
      <c r="DN677" s="13"/>
      <c r="DO677" s="13"/>
      <c r="DP677" s="13"/>
      <c r="DQ677" s="13"/>
      <c r="DR677" s="13"/>
      <c r="DS677" s="13"/>
      <c r="DT677" s="13"/>
      <c r="DU677" s="13"/>
      <c r="DV677" s="13"/>
      <c r="DW677" s="13"/>
      <c r="DX677" s="13"/>
      <c r="DY677" s="13"/>
      <c r="DZ677" s="13"/>
      <c r="EA677" s="13"/>
      <c r="EB677" s="13"/>
      <c r="EC677" s="13"/>
      <c r="ED677" s="13"/>
      <c r="EE677" s="13"/>
      <c r="EF677" s="13"/>
      <c r="EG677" s="13"/>
      <c r="EH677" s="13"/>
      <c r="EI677" s="13"/>
      <c r="EJ677" s="13"/>
      <c r="EK677" s="13"/>
      <c r="EL677" s="13"/>
      <c r="EM677" s="13"/>
      <c r="EN677" s="13"/>
      <c r="EO677" s="13"/>
      <c r="EP677" s="13"/>
      <c r="EQ677" s="13"/>
      <c r="ER677" s="13"/>
      <c r="ES677" s="13"/>
      <c r="ET677" s="13"/>
      <c r="EU677" s="13"/>
      <c r="EV677" s="13"/>
      <c r="EW677" s="13"/>
      <c r="EX677" s="13"/>
      <c r="EY677" s="13"/>
      <c r="EZ677" s="13"/>
      <c r="FA677" s="13"/>
      <c r="FB677" s="13"/>
      <c r="FC677" s="13"/>
      <c r="FD677" s="13"/>
      <c r="FE677" s="13"/>
      <c r="FF677" s="13"/>
      <c r="FG677" s="13"/>
      <c r="FH677" s="13"/>
      <c r="FI677" s="13"/>
      <c r="FJ677" s="13"/>
    </row>
    <row r="678" spans="2:166" x14ac:dyDescent="0.25"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B678" s="13"/>
      <c r="DC678" s="13"/>
      <c r="DD678" s="13"/>
      <c r="DE678" s="13"/>
      <c r="DF678" s="13"/>
      <c r="DG678" s="13"/>
      <c r="DH678" s="13"/>
      <c r="DI678" s="13"/>
      <c r="DJ678" s="13"/>
      <c r="DK678" s="13"/>
      <c r="DL678" s="13"/>
      <c r="DM678" s="13"/>
      <c r="DN678" s="13"/>
      <c r="DO678" s="13"/>
      <c r="DP678" s="13"/>
      <c r="DQ678" s="13"/>
      <c r="DR678" s="13"/>
      <c r="DS678" s="13"/>
      <c r="DT678" s="13"/>
      <c r="DU678" s="13"/>
      <c r="DV678" s="13"/>
      <c r="DW678" s="13"/>
      <c r="DX678" s="13"/>
      <c r="DY678" s="13"/>
      <c r="DZ678" s="13"/>
      <c r="EA678" s="13"/>
      <c r="EB678" s="13"/>
      <c r="EC678" s="13"/>
      <c r="ED678" s="13"/>
      <c r="EE678" s="13"/>
      <c r="EF678" s="13"/>
      <c r="EG678" s="13"/>
      <c r="EH678" s="13"/>
      <c r="EI678" s="13"/>
      <c r="EJ678" s="13"/>
      <c r="EK678" s="13"/>
      <c r="EL678" s="13"/>
      <c r="EM678" s="13"/>
      <c r="EN678" s="13"/>
      <c r="EO678" s="13"/>
      <c r="EP678" s="13"/>
      <c r="EQ678" s="13"/>
      <c r="ER678" s="13"/>
      <c r="ES678" s="13"/>
      <c r="ET678" s="13"/>
      <c r="EU678" s="13"/>
      <c r="EV678" s="13"/>
      <c r="EW678" s="13"/>
      <c r="EX678" s="13"/>
      <c r="EY678" s="13"/>
      <c r="EZ678" s="13"/>
      <c r="FA678" s="13"/>
      <c r="FB678" s="13"/>
      <c r="FC678" s="13"/>
      <c r="FD678" s="13"/>
      <c r="FE678" s="13"/>
      <c r="FF678" s="13"/>
      <c r="FG678" s="13"/>
      <c r="FH678" s="13"/>
      <c r="FI678" s="13"/>
      <c r="FJ678" s="13"/>
    </row>
    <row r="679" spans="2:166" x14ac:dyDescent="0.25"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B679" s="13"/>
      <c r="DC679" s="13"/>
      <c r="DD679" s="13"/>
      <c r="DE679" s="13"/>
      <c r="DF679" s="13"/>
      <c r="DG679" s="13"/>
      <c r="DH679" s="13"/>
      <c r="DI679" s="13"/>
      <c r="DJ679" s="13"/>
      <c r="DK679" s="13"/>
      <c r="DL679" s="13"/>
      <c r="DM679" s="13"/>
      <c r="DN679" s="13"/>
      <c r="DO679" s="13"/>
      <c r="DP679" s="13"/>
      <c r="DQ679" s="13"/>
      <c r="DR679" s="13"/>
      <c r="DS679" s="13"/>
      <c r="DT679" s="13"/>
      <c r="DU679" s="13"/>
      <c r="DV679" s="13"/>
      <c r="DW679" s="13"/>
      <c r="DX679" s="13"/>
      <c r="DY679" s="13"/>
      <c r="DZ679" s="13"/>
      <c r="EA679" s="13"/>
      <c r="EB679" s="13"/>
      <c r="EC679" s="13"/>
      <c r="ED679" s="13"/>
      <c r="EE679" s="13"/>
      <c r="EF679" s="13"/>
      <c r="EG679" s="13"/>
      <c r="EH679" s="13"/>
      <c r="EI679" s="13"/>
      <c r="EJ679" s="13"/>
      <c r="EK679" s="13"/>
      <c r="EL679" s="13"/>
      <c r="EM679" s="13"/>
      <c r="EN679" s="13"/>
      <c r="EO679" s="13"/>
      <c r="EP679" s="13"/>
      <c r="EQ679" s="13"/>
      <c r="ER679" s="13"/>
      <c r="ES679" s="13"/>
      <c r="ET679" s="13"/>
      <c r="EU679" s="13"/>
      <c r="EV679" s="13"/>
      <c r="EW679" s="13"/>
      <c r="EX679" s="13"/>
      <c r="EY679" s="13"/>
      <c r="EZ679" s="13"/>
      <c r="FA679" s="13"/>
      <c r="FB679" s="13"/>
      <c r="FC679" s="13"/>
      <c r="FD679" s="13"/>
      <c r="FE679" s="13"/>
      <c r="FF679" s="13"/>
      <c r="FG679" s="13"/>
      <c r="FH679" s="13"/>
      <c r="FI679" s="13"/>
      <c r="FJ679" s="13"/>
    </row>
    <row r="680" spans="2:166" x14ac:dyDescent="0.25"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B680" s="13"/>
      <c r="DC680" s="13"/>
      <c r="DD680" s="13"/>
      <c r="DE680" s="13"/>
      <c r="DF680" s="13"/>
      <c r="DG680" s="13"/>
      <c r="DH680" s="13"/>
      <c r="DI680" s="13"/>
      <c r="DJ680" s="13"/>
      <c r="DK680" s="13"/>
      <c r="DL680" s="13"/>
      <c r="DM680" s="13"/>
      <c r="DN680" s="13"/>
      <c r="DO680" s="13"/>
      <c r="DP680" s="13"/>
      <c r="DQ680" s="13"/>
      <c r="DR680" s="13"/>
      <c r="DS680" s="13"/>
      <c r="DT680" s="13"/>
      <c r="DU680" s="13"/>
      <c r="DV680" s="13"/>
      <c r="DW680" s="13"/>
      <c r="DX680" s="13"/>
      <c r="DY680" s="13"/>
      <c r="DZ680" s="13"/>
      <c r="EA680" s="13"/>
      <c r="EB680" s="13"/>
      <c r="EC680" s="13"/>
      <c r="ED680" s="13"/>
      <c r="EE680" s="13"/>
      <c r="EF680" s="13"/>
      <c r="EG680" s="13"/>
      <c r="EH680" s="13"/>
      <c r="EI680" s="13"/>
      <c r="EJ680" s="13"/>
      <c r="EK680" s="13"/>
      <c r="EL680" s="13"/>
      <c r="EM680" s="13"/>
      <c r="EN680" s="13"/>
      <c r="EO680" s="13"/>
      <c r="EP680" s="13"/>
      <c r="EQ680" s="13"/>
      <c r="ER680" s="13"/>
      <c r="ES680" s="13"/>
      <c r="ET680" s="13"/>
      <c r="EU680" s="13"/>
      <c r="EV680" s="13"/>
      <c r="EW680" s="13"/>
      <c r="EX680" s="13"/>
      <c r="EY680" s="13"/>
      <c r="EZ680" s="13"/>
      <c r="FA680" s="13"/>
      <c r="FB680" s="13"/>
      <c r="FC680" s="13"/>
      <c r="FD680" s="13"/>
      <c r="FE680" s="13"/>
      <c r="FF680" s="13"/>
      <c r="FG680" s="13"/>
      <c r="FH680" s="13"/>
      <c r="FI680" s="13"/>
      <c r="FJ680" s="13"/>
    </row>
    <row r="681" spans="2:166" x14ac:dyDescent="0.25"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B681" s="13"/>
      <c r="DC681" s="13"/>
      <c r="DD681" s="13"/>
      <c r="DE681" s="13"/>
      <c r="DF681" s="13"/>
      <c r="DG681" s="13"/>
      <c r="DH681" s="13"/>
      <c r="DI681" s="13"/>
      <c r="DJ681" s="13"/>
      <c r="DK681" s="13"/>
      <c r="DL681" s="13"/>
      <c r="DM681" s="13"/>
      <c r="DN681" s="13"/>
      <c r="DO681" s="13"/>
      <c r="DP681" s="13"/>
      <c r="DQ681" s="13"/>
      <c r="DR681" s="13"/>
      <c r="DS681" s="13"/>
      <c r="DT681" s="13"/>
      <c r="DU681" s="13"/>
      <c r="DV681" s="13"/>
      <c r="DW681" s="13"/>
      <c r="DX681" s="13"/>
      <c r="DY681" s="13"/>
      <c r="DZ681" s="13"/>
      <c r="EA681" s="13"/>
      <c r="EB681" s="13"/>
      <c r="EC681" s="13"/>
      <c r="ED681" s="13"/>
      <c r="EE681" s="13"/>
      <c r="EF681" s="13"/>
      <c r="EG681" s="13"/>
      <c r="EH681" s="13"/>
      <c r="EI681" s="13"/>
      <c r="EJ681" s="13"/>
      <c r="EK681" s="13"/>
      <c r="EL681" s="13"/>
      <c r="EM681" s="13"/>
      <c r="EN681" s="13"/>
      <c r="EO681" s="13"/>
      <c r="EP681" s="13"/>
      <c r="EQ681" s="13"/>
      <c r="ER681" s="13"/>
      <c r="ES681" s="13"/>
      <c r="ET681" s="13"/>
      <c r="EU681" s="13"/>
      <c r="EV681" s="13"/>
      <c r="EW681" s="13"/>
      <c r="EX681" s="13"/>
      <c r="EY681" s="13"/>
      <c r="EZ681" s="13"/>
      <c r="FA681" s="13"/>
      <c r="FB681" s="13"/>
      <c r="FC681" s="13"/>
      <c r="FD681" s="13"/>
      <c r="FE681" s="13"/>
      <c r="FF681" s="13"/>
      <c r="FG681" s="13"/>
      <c r="FH681" s="13"/>
      <c r="FI681" s="13"/>
      <c r="FJ681" s="13"/>
    </row>
    <row r="682" spans="2:166" x14ac:dyDescent="0.25"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B682" s="13"/>
      <c r="DC682" s="13"/>
      <c r="DD682" s="13"/>
      <c r="DE682" s="13"/>
      <c r="DF682" s="13"/>
      <c r="DG682" s="13"/>
      <c r="DH682" s="13"/>
      <c r="DI682" s="13"/>
      <c r="DJ682" s="13"/>
      <c r="DK682" s="13"/>
      <c r="DL682" s="13"/>
      <c r="DM682" s="13"/>
      <c r="DN682" s="13"/>
      <c r="DO682" s="13"/>
      <c r="DP682" s="13"/>
      <c r="DQ682" s="13"/>
      <c r="DR682" s="13"/>
      <c r="DS682" s="13"/>
      <c r="DT682" s="13"/>
      <c r="DU682" s="13"/>
      <c r="DV682" s="13"/>
      <c r="DW682" s="13"/>
      <c r="DX682" s="13"/>
      <c r="DY682" s="13"/>
      <c r="DZ682" s="13"/>
      <c r="EA682" s="13"/>
      <c r="EB682" s="13"/>
      <c r="EC682" s="13"/>
      <c r="ED682" s="13"/>
      <c r="EE682" s="13"/>
      <c r="EF682" s="13"/>
      <c r="EG682" s="13"/>
      <c r="EH682" s="13"/>
      <c r="EI682" s="13"/>
      <c r="EJ682" s="13"/>
      <c r="EK682" s="13"/>
      <c r="EL682" s="13"/>
      <c r="EM682" s="13"/>
      <c r="EN682" s="13"/>
      <c r="EO682" s="13"/>
      <c r="EP682" s="13"/>
      <c r="EQ682" s="13"/>
      <c r="ER682" s="13"/>
      <c r="ES682" s="13"/>
      <c r="ET682" s="13"/>
      <c r="EU682" s="13"/>
      <c r="EV682" s="13"/>
      <c r="EW682" s="13"/>
      <c r="EX682" s="13"/>
      <c r="EY682" s="13"/>
      <c r="EZ682" s="13"/>
      <c r="FA682" s="13"/>
      <c r="FB682" s="13"/>
      <c r="FC682" s="13"/>
      <c r="FD682" s="13"/>
      <c r="FE682" s="13"/>
      <c r="FF682" s="13"/>
      <c r="FG682" s="13"/>
      <c r="FH682" s="13"/>
      <c r="FI682" s="13"/>
      <c r="FJ682" s="13"/>
    </row>
    <row r="683" spans="2:166" x14ac:dyDescent="0.25"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B683" s="13"/>
      <c r="DC683" s="13"/>
      <c r="DD683" s="13"/>
      <c r="DE683" s="13"/>
      <c r="DF683" s="13"/>
      <c r="DG683" s="13"/>
      <c r="DH683" s="13"/>
      <c r="DI683" s="13"/>
      <c r="DJ683" s="13"/>
      <c r="DK683" s="13"/>
      <c r="DL683" s="13"/>
      <c r="DM683" s="13"/>
      <c r="DN683" s="13"/>
      <c r="DO683" s="13"/>
      <c r="DP683" s="13"/>
      <c r="DQ683" s="13"/>
      <c r="DR683" s="13"/>
      <c r="DS683" s="13"/>
      <c r="DT683" s="13"/>
      <c r="DU683" s="13"/>
      <c r="DV683" s="13"/>
      <c r="DW683" s="13"/>
      <c r="DX683" s="13"/>
      <c r="DY683" s="13"/>
      <c r="DZ683" s="13"/>
      <c r="EA683" s="13"/>
      <c r="EB683" s="13"/>
      <c r="EC683" s="13"/>
      <c r="ED683" s="13"/>
      <c r="EE683" s="13"/>
      <c r="EF683" s="13"/>
      <c r="EG683" s="13"/>
      <c r="EH683" s="13"/>
      <c r="EI683" s="13"/>
      <c r="EJ683" s="13"/>
      <c r="EK683" s="13"/>
      <c r="EL683" s="13"/>
      <c r="EM683" s="13"/>
      <c r="EN683" s="13"/>
      <c r="EO683" s="13"/>
      <c r="EP683" s="13"/>
      <c r="EQ683" s="13"/>
      <c r="ER683" s="13"/>
      <c r="ES683" s="13"/>
      <c r="ET683" s="13"/>
      <c r="EU683" s="13"/>
      <c r="EV683" s="13"/>
      <c r="EW683" s="13"/>
      <c r="EX683" s="13"/>
      <c r="EY683" s="13"/>
      <c r="EZ683" s="13"/>
      <c r="FA683" s="13"/>
      <c r="FB683" s="13"/>
      <c r="FC683" s="13"/>
      <c r="FD683" s="13"/>
      <c r="FE683" s="13"/>
      <c r="FF683" s="13"/>
      <c r="FG683" s="13"/>
      <c r="FH683" s="13"/>
      <c r="FI683" s="13"/>
      <c r="FJ683" s="13"/>
    </row>
    <row r="684" spans="2:166" x14ac:dyDescent="0.25"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B684" s="13"/>
      <c r="DC684" s="13"/>
      <c r="DD684" s="13"/>
      <c r="DE684" s="13"/>
      <c r="DF684" s="13"/>
      <c r="DG684" s="13"/>
      <c r="DH684" s="13"/>
      <c r="DI684" s="13"/>
      <c r="DJ684" s="13"/>
      <c r="DK684" s="13"/>
      <c r="DL684" s="13"/>
      <c r="DM684" s="13"/>
      <c r="DN684" s="13"/>
      <c r="DO684" s="13"/>
      <c r="DP684" s="13"/>
      <c r="DQ684" s="13"/>
      <c r="DR684" s="13"/>
      <c r="DS684" s="13"/>
      <c r="DT684" s="13"/>
      <c r="DU684" s="13"/>
      <c r="DV684" s="13"/>
      <c r="DW684" s="13"/>
      <c r="DX684" s="13"/>
      <c r="DY684" s="13"/>
      <c r="DZ684" s="13"/>
      <c r="EA684" s="13"/>
      <c r="EB684" s="13"/>
      <c r="EC684" s="13"/>
      <c r="ED684" s="13"/>
      <c r="EE684" s="13"/>
      <c r="EF684" s="13"/>
      <c r="EG684" s="13"/>
      <c r="EH684" s="13"/>
      <c r="EI684" s="13"/>
      <c r="EJ684" s="13"/>
      <c r="EK684" s="13"/>
      <c r="EL684" s="13"/>
      <c r="EM684" s="13"/>
      <c r="EN684" s="13"/>
      <c r="EO684" s="13"/>
      <c r="EP684" s="13"/>
      <c r="EQ684" s="13"/>
      <c r="ER684" s="13"/>
      <c r="ES684" s="13"/>
      <c r="ET684" s="13"/>
      <c r="EU684" s="13"/>
      <c r="EV684" s="13"/>
      <c r="EW684" s="13"/>
      <c r="EX684" s="13"/>
      <c r="EY684" s="13"/>
      <c r="EZ684" s="13"/>
      <c r="FA684" s="13"/>
      <c r="FB684" s="13"/>
      <c r="FC684" s="13"/>
      <c r="FD684" s="13"/>
      <c r="FE684" s="13"/>
      <c r="FF684" s="13"/>
      <c r="FG684" s="13"/>
      <c r="FH684" s="13"/>
      <c r="FI684" s="13"/>
      <c r="FJ684" s="13"/>
    </row>
    <row r="685" spans="2:166" x14ac:dyDescent="0.25"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B685" s="13"/>
      <c r="DC685" s="13"/>
      <c r="DD685" s="13"/>
      <c r="DE685" s="13"/>
      <c r="DF685" s="13"/>
      <c r="DG685" s="13"/>
      <c r="DH685" s="13"/>
      <c r="DI685" s="13"/>
      <c r="DJ685" s="13"/>
      <c r="DK685" s="13"/>
      <c r="DL685" s="13"/>
      <c r="DM685" s="13"/>
      <c r="DN685" s="13"/>
      <c r="DO685" s="13"/>
      <c r="DP685" s="13"/>
      <c r="DQ685" s="13"/>
      <c r="DR685" s="13"/>
      <c r="DS685" s="13"/>
      <c r="DT685" s="13"/>
      <c r="DU685" s="13"/>
      <c r="DV685" s="13"/>
      <c r="DW685" s="13"/>
      <c r="DX685" s="13"/>
      <c r="DY685" s="13"/>
      <c r="DZ685" s="13"/>
      <c r="EA685" s="13"/>
      <c r="EB685" s="13"/>
      <c r="EC685" s="13"/>
      <c r="ED685" s="13"/>
      <c r="EE685" s="13"/>
      <c r="EF685" s="13"/>
      <c r="EG685" s="13"/>
      <c r="EH685" s="13"/>
      <c r="EI685" s="13"/>
      <c r="EJ685" s="13"/>
      <c r="EK685" s="13"/>
      <c r="EL685" s="13"/>
      <c r="EM685" s="13"/>
      <c r="EN685" s="13"/>
      <c r="EO685" s="13"/>
      <c r="EP685" s="13"/>
      <c r="EQ685" s="13"/>
      <c r="ER685" s="13"/>
      <c r="ES685" s="13"/>
      <c r="ET685" s="13"/>
      <c r="EU685" s="13"/>
      <c r="EV685" s="13"/>
      <c r="EW685" s="13"/>
      <c r="EX685" s="13"/>
      <c r="EY685" s="13"/>
      <c r="EZ685" s="13"/>
      <c r="FA685" s="13"/>
      <c r="FB685" s="13"/>
      <c r="FC685" s="13"/>
      <c r="FD685" s="13"/>
      <c r="FE685" s="13"/>
      <c r="FF685" s="13"/>
      <c r="FG685" s="13"/>
      <c r="FH685" s="13"/>
      <c r="FI685" s="13"/>
      <c r="FJ685" s="13"/>
    </row>
    <row r="686" spans="2:166" x14ac:dyDescent="0.25"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B686" s="13"/>
      <c r="DC686" s="13"/>
      <c r="DD686" s="13"/>
      <c r="DE686" s="13"/>
      <c r="DF686" s="13"/>
      <c r="DG686" s="13"/>
      <c r="DH686" s="13"/>
      <c r="DI686" s="13"/>
      <c r="DJ686" s="13"/>
      <c r="DK686" s="13"/>
      <c r="DL686" s="13"/>
      <c r="DM686" s="13"/>
      <c r="DN686" s="13"/>
      <c r="DO686" s="13"/>
      <c r="DP686" s="13"/>
      <c r="DQ686" s="13"/>
      <c r="DR686" s="13"/>
      <c r="DS686" s="13"/>
      <c r="DT686" s="13"/>
      <c r="DU686" s="13"/>
      <c r="DV686" s="13"/>
      <c r="DW686" s="13"/>
      <c r="DX686" s="13"/>
      <c r="DY686" s="13"/>
      <c r="DZ686" s="13"/>
      <c r="EA686" s="13"/>
      <c r="EB686" s="13"/>
      <c r="EC686" s="13"/>
      <c r="ED686" s="13"/>
      <c r="EE686" s="13"/>
      <c r="EF686" s="13"/>
      <c r="EG686" s="13"/>
      <c r="EH686" s="13"/>
      <c r="EI686" s="13"/>
      <c r="EJ686" s="13"/>
      <c r="EK686" s="13"/>
      <c r="EL686" s="13"/>
      <c r="EM686" s="13"/>
      <c r="EN686" s="13"/>
      <c r="EO686" s="13"/>
      <c r="EP686" s="13"/>
      <c r="EQ686" s="13"/>
      <c r="ER686" s="13"/>
      <c r="ES686" s="13"/>
      <c r="ET686" s="13"/>
      <c r="EU686" s="13"/>
      <c r="EV686" s="13"/>
      <c r="EW686" s="13"/>
      <c r="EX686" s="13"/>
      <c r="EY686" s="13"/>
      <c r="EZ686" s="13"/>
      <c r="FA686" s="13"/>
      <c r="FB686" s="13"/>
      <c r="FC686" s="13"/>
      <c r="FD686" s="13"/>
      <c r="FE686" s="13"/>
      <c r="FF686" s="13"/>
      <c r="FG686" s="13"/>
      <c r="FH686" s="13"/>
      <c r="FI686" s="13"/>
      <c r="FJ686" s="13"/>
    </row>
    <row r="687" spans="2:166" x14ac:dyDescent="0.25"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B687" s="13"/>
      <c r="DC687" s="13"/>
      <c r="DD687" s="13"/>
      <c r="DE687" s="13"/>
      <c r="DF687" s="13"/>
      <c r="DG687" s="13"/>
      <c r="DH687" s="13"/>
      <c r="DI687" s="13"/>
      <c r="DJ687" s="13"/>
      <c r="DK687" s="13"/>
      <c r="DL687" s="13"/>
      <c r="DM687" s="13"/>
      <c r="DN687" s="13"/>
      <c r="DO687" s="13"/>
      <c r="DP687" s="13"/>
      <c r="DQ687" s="13"/>
      <c r="DR687" s="13"/>
      <c r="DS687" s="13"/>
      <c r="DT687" s="13"/>
      <c r="DU687" s="13"/>
      <c r="DV687" s="13"/>
      <c r="DW687" s="13"/>
      <c r="DX687" s="13"/>
      <c r="DY687" s="13"/>
      <c r="DZ687" s="13"/>
      <c r="EA687" s="13"/>
      <c r="EB687" s="13"/>
      <c r="EC687" s="13"/>
      <c r="ED687" s="13"/>
      <c r="EE687" s="13"/>
      <c r="EF687" s="13"/>
      <c r="EG687" s="13"/>
      <c r="EH687" s="13"/>
      <c r="EI687" s="13"/>
      <c r="EJ687" s="13"/>
      <c r="EK687" s="13"/>
      <c r="EL687" s="13"/>
      <c r="EM687" s="13"/>
      <c r="EN687" s="13"/>
      <c r="EO687" s="13"/>
      <c r="EP687" s="13"/>
      <c r="EQ687" s="13"/>
      <c r="ER687" s="13"/>
      <c r="ES687" s="13"/>
      <c r="ET687" s="13"/>
      <c r="EU687" s="13"/>
      <c r="EV687" s="13"/>
      <c r="EW687" s="13"/>
      <c r="EX687" s="13"/>
      <c r="EY687" s="13"/>
      <c r="EZ687" s="13"/>
      <c r="FA687" s="13"/>
      <c r="FB687" s="13"/>
      <c r="FC687" s="13"/>
      <c r="FD687" s="13"/>
      <c r="FE687" s="13"/>
      <c r="FF687" s="13"/>
      <c r="FG687" s="13"/>
      <c r="FH687" s="13"/>
      <c r="FI687" s="13"/>
      <c r="FJ687" s="13"/>
    </row>
    <row r="688" spans="2:166" x14ac:dyDescent="0.25"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B688" s="13"/>
      <c r="DC688" s="13"/>
      <c r="DD688" s="13"/>
      <c r="DE688" s="13"/>
      <c r="DF688" s="13"/>
      <c r="DG688" s="13"/>
      <c r="DH688" s="13"/>
      <c r="DI688" s="13"/>
      <c r="DJ688" s="13"/>
      <c r="DK688" s="13"/>
      <c r="DL688" s="13"/>
      <c r="DM688" s="13"/>
      <c r="DN688" s="13"/>
      <c r="DO688" s="13"/>
      <c r="DP688" s="13"/>
      <c r="DQ688" s="13"/>
      <c r="DR688" s="13"/>
      <c r="DS688" s="13"/>
      <c r="DT688" s="13"/>
      <c r="DU688" s="13"/>
      <c r="DV688" s="13"/>
      <c r="DW688" s="13"/>
      <c r="DX688" s="13"/>
      <c r="DY688" s="13"/>
      <c r="DZ688" s="13"/>
      <c r="EA688" s="13"/>
      <c r="EB688" s="13"/>
      <c r="EC688" s="13"/>
      <c r="ED688" s="13"/>
      <c r="EE688" s="13"/>
      <c r="EF688" s="13"/>
      <c r="EG688" s="13"/>
      <c r="EH688" s="13"/>
      <c r="EI688" s="13"/>
      <c r="EJ688" s="13"/>
      <c r="EK688" s="13"/>
      <c r="EL688" s="13"/>
      <c r="EM688" s="13"/>
      <c r="EN688" s="13"/>
      <c r="EO688" s="13"/>
      <c r="EP688" s="13"/>
      <c r="EQ688" s="13"/>
      <c r="ER688" s="13"/>
      <c r="ES688" s="13"/>
      <c r="ET688" s="13"/>
      <c r="EU688" s="13"/>
      <c r="EV688" s="13"/>
      <c r="EW688" s="13"/>
      <c r="EX688" s="13"/>
      <c r="EY688" s="13"/>
      <c r="EZ688" s="13"/>
      <c r="FA688" s="13"/>
      <c r="FB688" s="13"/>
      <c r="FC688" s="13"/>
      <c r="FD688" s="13"/>
      <c r="FE688" s="13"/>
      <c r="FF688" s="13"/>
      <c r="FG688" s="13"/>
      <c r="FH688" s="13"/>
      <c r="FI688" s="13"/>
      <c r="FJ688" s="13"/>
    </row>
    <row r="689" spans="2:166" x14ac:dyDescent="0.25"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B689" s="13"/>
      <c r="DC689" s="13"/>
      <c r="DD689" s="13"/>
      <c r="DE689" s="13"/>
      <c r="DF689" s="13"/>
      <c r="DG689" s="13"/>
      <c r="DH689" s="13"/>
      <c r="DI689" s="13"/>
      <c r="DJ689" s="13"/>
      <c r="DK689" s="13"/>
      <c r="DL689" s="13"/>
      <c r="DM689" s="13"/>
      <c r="DN689" s="13"/>
      <c r="DO689" s="13"/>
      <c r="DP689" s="13"/>
      <c r="DQ689" s="13"/>
      <c r="DR689" s="13"/>
      <c r="DS689" s="13"/>
      <c r="DT689" s="13"/>
      <c r="DU689" s="13"/>
      <c r="DV689" s="13"/>
      <c r="DW689" s="13"/>
      <c r="DX689" s="13"/>
      <c r="DY689" s="13"/>
      <c r="DZ689" s="13"/>
      <c r="EA689" s="13"/>
      <c r="EB689" s="13"/>
      <c r="EC689" s="13"/>
      <c r="ED689" s="13"/>
      <c r="EE689" s="13"/>
      <c r="EF689" s="13"/>
      <c r="EG689" s="13"/>
      <c r="EH689" s="13"/>
      <c r="EI689" s="13"/>
      <c r="EJ689" s="13"/>
      <c r="EK689" s="13"/>
      <c r="EL689" s="13"/>
      <c r="EM689" s="13"/>
      <c r="EN689" s="13"/>
      <c r="EO689" s="13"/>
      <c r="EP689" s="13"/>
      <c r="EQ689" s="13"/>
      <c r="ER689" s="13"/>
      <c r="ES689" s="13"/>
      <c r="ET689" s="13"/>
      <c r="EU689" s="13"/>
      <c r="EV689" s="13"/>
      <c r="EW689" s="13"/>
      <c r="EX689" s="13"/>
      <c r="EY689" s="13"/>
      <c r="EZ689" s="13"/>
      <c r="FA689" s="13"/>
      <c r="FB689" s="13"/>
      <c r="FC689" s="13"/>
      <c r="FD689" s="13"/>
      <c r="FE689" s="13"/>
      <c r="FF689" s="13"/>
      <c r="FG689" s="13"/>
      <c r="FH689" s="13"/>
      <c r="FI689" s="13"/>
      <c r="FJ689" s="13"/>
    </row>
    <row r="690" spans="2:166" x14ac:dyDescent="0.25"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B690" s="13"/>
      <c r="DC690" s="13"/>
      <c r="DD690" s="13"/>
      <c r="DE690" s="13"/>
      <c r="DF690" s="13"/>
      <c r="DG690" s="13"/>
      <c r="DH690" s="13"/>
      <c r="DI690" s="13"/>
      <c r="DJ690" s="13"/>
      <c r="DK690" s="13"/>
      <c r="DL690" s="13"/>
      <c r="DM690" s="13"/>
      <c r="DN690" s="13"/>
      <c r="DO690" s="13"/>
      <c r="DP690" s="13"/>
      <c r="DQ690" s="13"/>
      <c r="DR690" s="13"/>
      <c r="DS690" s="13"/>
      <c r="DT690" s="13"/>
      <c r="DU690" s="13"/>
      <c r="DV690" s="13"/>
      <c r="DW690" s="13"/>
      <c r="DX690" s="13"/>
      <c r="DY690" s="13"/>
      <c r="DZ690" s="13"/>
      <c r="EA690" s="13"/>
      <c r="EB690" s="13"/>
      <c r="EC690" s="13"/>
      <c r="ED690" s="13"/>
      <c r="EE690" s="13"/>
      <c r="EF690" s="13"/>
      <c r="EG690" s="13"/>
      <c r="EH690" s="13"/>
      <c r="EI690" s="13"/>
      <c r="EJ690" s="13"/>
      <c r="EK690" s="13"/>
      <c r="EL690" s="13"/>
      <c r="EM690" s="13"/>
      <c r="EN690" s="13"/>
      <c r="EO690" s="13"/>
      <c r="EP690" s="13"/>
      <c r="EQ690" s="13"/>
      <c r="ER690" s="13"/>
      <c r="ES690" s="13"/>
      <c r="ET690" s="13"/>
      <c r="EU690" s="13"/>
      <c r="EV690" s="13"/>
      <c r="EW690" s="13"/>
      <c r="EX690" s="13"/>
      <c r="EY690" s="13"/>
      <c r="EZ690" s="13"/>
      <c r="FA690" s="13"/>
      <c r="FB690" s="13"/>
      <c r="FC690" s="13"/>
      <c r="FD690" s="13"/>
      <c r="FE690" s="13"/>
      <c r="FF690" s="13"/>
      <c r="FG690" s="13"/>
      <c r="FH690" s="13"/>
      <c r="FI690" s="13"/>
      <c r="FJ690" s="13"/>
    </row>
    <row r="691" spans="2:166" x14ac:dyDescent="0.25"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B691" s="13"/>
      <c r="DC691" s="13"/>
      <c r="DD691" s="13"/>
      <c r="DE691" s="13"/>
      <c r="DF691" s="13"/>
      <c r="DG691" s="13"/>
      <c r="DH691" s="13"/>
      <c r="DI691" s="13"/>
      <c r="DJ691" s="13"/>
      <c r="DK691" s="13"/>
      <c r="DL691" s="13"/>
      <c r="DM691" s="13"/>
      <c r="DN691" s="13"/>
      <c r="DO691" s="13"/>
      <c r="DP691" s="13"/>
      <c r="DQ691" s="13"/>
      <c r="DR691" s="13"/>
      <c r="DS691" s="13"/>
      <c r="DT691" s="13"/>
      <c r="DU691" s="13"/>
      <c r="DV691" s="13"/>
      <c r="DW691" s="13"/>
      <c r="DX691" s="13"/>
      <c r="DY691" s="13"/>
      <c r="DZ691" s="13"/>
      <c r="EA691" s="13"/>
      <c r="EB691" s="13"/>
      <c r="EC691" s="13"/>
      <c r="ED691" s="13"/>
      <c r="EE691" s="13"/>
      <c r="EF691" s="13"/>
      <c r="EG691" s="13"/>
      <c r="EH691" s="13"/>
      <c r="EI691" s="13"/>
      <c r="EJ691" s="13"/>
      <c r="EK691" s="13"/>
      <c r="EL691" s="13"/>
      <c r="EM691" s="13"/>
      <c r="EN691" s="13"/>
      <c r="EO691" s="13"/>
      <c r="EP691" s="13"/>
      <c r="EQ691" s="13"/>
      <c r="ER691" s="13"/>
      <c r="ES691" s="13"/>
      <c r="ET691" s="13"/>
      <c r="EU691" s="13"/>
      <c r="EV691" s="13"/>
      <c r="EW691" s="13"/>
      <c r="EX691" s="13"/>
      <c r="EY691" s="13"/>
      <c r="EZ691" s="13"/>
      <c r="FA691" s="13"/>
      <c r="FB691" s="13"/>
      <c r="FC691" s="13"/>
      <c r="FD691" s="13"/>
      <c r="FE691" s="13"/>
      <c r="FF691" s="13"/>
      <c r="FG691" s="13"/>
      <c r="FH691" s="13"/>
      <c r="FI691" s="13"/>
      <c r="FJ691" s="13"/>
    </row>
    <row r="692" spans="2:166" x14ac:dyDescent="0.25"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B692" s="13"/>
      <c r="DC692" s="13"/>
      <c r="DD692" s="13"/>
      <c r="DE692" s="13"/>
      <c r="DF692" s="13"/>
      <c r="DG692" s="13"/>
      <c r="DH692" s="13"/>
      <c r="DI692" s="13"/>
      <c r="DJ692" s="13"/>
      <c r="DK692" s="13"/>
      <c r="DL692" s="13"/>
      <c r="DM692" s="13"/>
      <c r="DN692" s="13"/>
      <c r="DO692" s="13"/>
      <c r="DP692" s="13"/>
      <c r="DQ692" s="13"/>
      <c r="DR692" s="13"/>
      <c r="DS692" s="13"/>
      <c r="DT692" s="13"/>
      <c r="DU692" s="13"/>
      <c r="DV692" s="13"/>
      <c r="DW692" s="13"/>
      <c r="DX692" s="13"/>
      <c r="DY692" s="13"/>
      <c r="DZ692" s="13"/>
      <c r="EA692" s="13"/>
      <c r="EB692" s="13"/>
      <c r="EC692" s="13"/>
      <c r="ED692" s="13"/>
      <c r="EE692" s="13"/>
      <c r="EF692" s="13"/>
      <c r="EG692" s="13"/>
      <c r="EH692" s="13"/>
      <c r="EI692" s="13"/>
      <c r="EJ692" s="13"/>
      <c r="EK692" s="13"/>
      <c r="EL692" s="13"/>
      <c r="EM692" s="13"/>
      <c r="EN692" s="13"/>
      <c r="EO692" s="13"/>
      <c r="EP692" s="13"/>
      <c r="EQ692" s="13"/>
      <c r="ER692" s="13"/>
      <c r="ES692" s="13"/>
      <c r="ET692" s="13"/>
      <c r="EU692" s="13"/>
      <c r="EV692" s="13"/>
      <c r="EW692" s="13"/>
      <c r="EX692" s="13"/>
      <c r="EY692" s="13"/>
      <c r="EZ692" s="13"/>
      <c r="FA692" s="13"/>
      <c r="FB692" s="13"/>
      <c r="FC692" s="13"/>
      <c r="FD692" s="13"/>
      <c r="FE692" s="13"/>
      <c r="FF692" s="13"/>
      <c r="FG692" s="13"/>
      <c r="FH692" s="13"/>
      <c r="FI692" s="13"/>
      <c r="FJ692" s="13"/>
    </row>
    <row r="693" spans="2:166" x14ac:dyDescent="0.25"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B693" s="13"/>
      <c r="DC693" s="13"/>
      <c r="DD693" s="13"/>
      <c r="DE693" s="13"/>
      <c r="DF693" s="13"/>
      <c r="DG693" s="13"/>
      <c r="DH693" s="13"/>
      <c r="DI693" s="13"/>
      <c r="DJ693" s="13"/>
      <c r="DK693" s="13"/>
      <c r="DL693" s="13"/>
      <c r="DM693" s="13"/>
      <c r="DN693" s="13"/>
      <c r="DO693" s="13"/>
      <c r="DP693" s="13"/>
      <c r="DQ693" s="13"/>
      <c r="DR693" s="13"/>
      <c r="DS693" s="13"/>
      <c r="DT693" s="13"/>
      <c r="DU693" s="13"/>
      <c r="DV693" s="13"/>
      <c r="DW693" s="13"/>
      <c r="DX693" s="13"/>
      <c r="DY693" s="13"/>
      <c r="DZ693" s="13"/>
      <c r="EA693" s="13"/>
      <c r="EB693" s="13"/>
      <c r="EC693" s="13"/>
      <c r="ED693" s="13"/>
      <c r="EE693" s="13"/>
      <c r="EF693" s="13"/>
      <c r="EG693" s="13"/>
      <c r="EH693" s="13"/>
      <c r="EI693" s="13"/>
      <c r="EJ693" s="13"/>
      <c r="EK693" s="13"/>
      <c r="EL693" s="13"/>
      <c r="EM693" s="13"/>
      <c r="EN693" s="13"/>
      <c r="EO693" s="13"/>
      <c r="EP693" s="13"/>
      <c r="EQ693" s="13"/>
      <c r="ER693" s="13"/>
      <c r="ES693" s="13"/>
      <c r="ET693" s="13"/>
      <c r="EU693" s="13"/>
      <c r="EV693" s="13"/>
      <c r="EW693" s="13"/>
      <c r="EX693" s="13"/>
      <c r="EY693" s="13"/>
      <c r="EZ693" s="13"/>
      <c r="FA693" s="13"/>
      <c r="FB693" s="13"/>
      <c r="FC693" s="13"/>
      <c r="FD693" s="13"/>
      <c r="FE693" s="13"/>
      <c r="FF693" s="13"/>
      <c r="FG693" s="13"/>
      <c r="FH693" s="13"/>
      <c r="FI693" s="13"/>
      <c r="FJ693" s="13"/>
    </row>
    <row r="694" spans="2:166" x14ac:dyDescent="0.25"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B694" s="13"/>
      <c r="DC694" s="13"/>
      <c r="DD694" s="13"/>
      <c r="DE694" s="13"/>
      <c r="DF694" s="13"/>
      <c r="DG694" s="13"/>
      <c r="DH694" s="13"/>
      <c r="DI694" s="13"/>
      <c r="DJ694" s="13"/>
      <c r="DK694" s="13"/>
      <c r="DL694" s="13"/>
      <c r="DM694" s="13"/>
      <c r="DN694" s="13"/>
      <c r="DO694" s="13"/>
      <c r="DP694" s="13"/>
      <c r="DQ694" s="13"/>
      <c r="DR694" s="13"/>
      <c r="DS694" s="13"/>
      <c r="DT694" s="13"/>
      <c r="DU694" s="13"/>
      <c r="DV694" s="13"/>
      <c r="DW694" s="13"/>
      <c r="DX694" s="13"/>
      <c r="DY694" s="13"/>
      <c r="DZ694" s="13"/>
      <c r="EA694" s="13"/>
      <c r="EB694" s="13"/>
      <c r="EC694" s="13"/>
      <c r="ED694" s="13"/>
      <c r="EE694" s="13"/>
      <c r="EF694" s="13"/>
      <c r="EG694" s="13"/>
      <c r="EH694" s="13"/>
      <c r="EI694" s="13"/>
      <c r="EJ694" s="13"/>
      <c r="EK694" s="13"/>
      <c r="EL694" s="13"/>
      <c r="EM694" s="13"/>
      <c r="EN694" s="13"/>
      <c r="EO694" s="13"/>
      <c r="EP694" s="13"/>
      <c r="EQ694" s="13"/>
      <c r="ER694" s="13"/>
      <c r="ES694" s="13"/>
      <c r="ET694" s="13"/>
      <c r="EU694" s="13"/>
      <c r="EV694" s="13"/>
      <c r="EW694" s="13"/>
      <c r="EX694" s="13"/>
      <c r="EY694" s="13"/>
      <c r="EZ694" s="13"/>
      <c r="FA694" s="13"/>
      <c r="FB694" s="13"/>
      <c r="FC694" s="13"/>
      <c r="FD694" s="13"/>
      <c r="FE694" s="13"/>
      <c r="FF694" s="13"/>
      <c r="FG694" s="13"/>
      <c r="FH694" s="13"/>
      <c r="FI694" s="13"/>
      <c r="FJ694" s="13"/>
    </row>
    <row r="695" spans="2:166" x14ac:dyDescent="0.25"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B695" s="13"/>
      <c r="DC695" s="13"/>
      <c r="DD695" s="13"/>
      <c r="DE695" s="13"/>
      <c r="DF695" s="13"/>
      <c r="DG695" s="13"/>
      <c r="DH695" s="13"/>
      <c r="DI695" s="13"/>
      <c r="DJ695" s="13"/>
      <c r="DK695" s="13"/>
      <c r="DL695" s="13"/>
      <c r="DM695" s="13"/>
      <c r="DN695" s="13"/>
      <c r="DO695" s="13"/>
      <c r="DP695" s="13"/>
      <c r="DQ695" s="13"/>
      <c r="DR695" s="13"/>
      <c r="DS695" s="13"/>
      <c r="DT695" s="13"/>
      <c r="DU695" s="13"/>
      <c r="DV695" s="13"/>
      <c r="DW695" s="13"/>
      <c r="DX695" s="13"/>
      <c r="DY695" s="13"/>
      <c r="DZ695" s="13"/>
      <c r="EA695" s="13"/>
      <c r="EB695" s="13"/>
      <c r="EC695" s="13"/>
      <c r="ED695" s="13"/>
      <c r="EE695" s="13"/>
      <c r="EF695" s="13"/>
      <c r="EG695" s="13"/>
      <c r="EH695" s="13"/>
      <c r="EI695" s="13"/>
      <c r="EJ695" s="13"/>
      <c r="EK695" s="13"/>
      <c r="EL695" s="13"/>
      <c r="EM695" s="13"/>
      <c r="EN695" s="13"/>
      <c r="EO695" s="13"/>
      <c r="EP695" s="13"/>
      <c r="EQ695" s="13"/>
      <c r="ER695" s="13"/>
      <c r="ES695" s="13"/>
      <c r="ET695" s="13"/>
      <c r="EU695" s="13"/>
      <c r="EV695" s="13"/>
      <c r="EW695" s="13"/>
      <c r="EX695" s="13"/>
      <c r="EY695" s="13"/>
      <c r="EZ695" s="13"/>
      <c r="FA695" s="13"/>
      <c r="FB695" s="13"/>
      <c r="FC695" s="13"/>
      <c r="FD695" s="13"/>
      <c r="FE695" s="13"/>
      <c r="FF695" s="13"/>
      <c r="FG695" s="13"/>
      <c r="FH695" s="13"/>
      <c r="FI695" s="13"/>
      <c r="FJ695" s="13"/>
    </row>
    <row r="696" spans="2:166" x14ac:dyDescent="0.25"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B696" s="13"/>
      <c r="DC696" s="13"/>
      <c r="DD696" s="13"/>
      <c r="DE696" s="13"/>
      <c r="DF696" s="13"/>
      <c r="DG696" s="13"/>
      <c r="DH696" s="13"/>
      <c r="DI696" s="13"/>
      <c r="DJ696" s="13"/>
      <c r="DK696" s="13"/>
      <c r="DL696" s="13"/>
      <c r="DM696" s="13"/>
      <c r="DN696" s="13"/>
      <c r="DO696" s="13"/>
      <c r="DP696" s="13"/>
      <c r="DQ696" s="13"/>
      <c r="DR696" s="13"/>
      <c r="DS696" s="13"/>
      <c r="DT696" s="13"/>
      <c r="DU696" s="13"/>
      <c r="DV696" s="13"/>
      <c r="DW696" s="13"/>
      <c r="DX696" s="13"/>
      <c r="DY696" s="13"/>
      <c r="DZ696" s="13"/>
      <c r="EA696" s="13"/>
      <c r="EB696" s="13"/>
      <c r="EC696" s="13"/>
      <c r="ED696" s="13"/>
      <c r="EE696" s="13"/>
      <c r="EF696" s="13"/>
      <c r="EG696" s="13"/>
      <c r="EH696" s="13"/>
      <c r="EI696" s="13"/>
      <c r="EJ696" s="13"/>
      <c r="EK696" s="13"/>
      <c r="EL696" s="13"/>
      <c r="EM696" s="13"/>
      <c r="EN696" s="13"/>
      <c r="EO696" s="13"/>
      <c r="EP696" s="13"/>
      <c r="EQ696" s="13"/>
      <c r="ER696" s="13"/>
      <c r="ES696" s="13"/>
      <c r="ET696" s="13"/>
      <c r="EU696" s="13"/>
      <c r="EV696" s="13"/>
      <c r="EW696" s="13"/>
      <c r="EX696" s="13"/>
      <c r="EY696" s="13"/>
      <c r="EZ696" s="13"/>
      <c r="FA696" s="13"/>
      <c r="FB696" s="13"/>
      <c r="FC696" s="13"/>
      <c r="FD696" s="13"/>
      <c r="FE696" s="13"/>
      <c r="FF696" s="13"/>
      <c r="FG696" s="13"/>
      <c r="FH696" s="13"/>
      <c r="FI696" s="13"/>
      <c r="FJ696" s="13"/>
    </row>
    <row r="697" spans="2:166" x14ac:dyDescent="0.25"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B697" s="13"/>
      <c r="DC697" s="13"/>
      <c r="DD697" s="13"/>
      <c r="DE697" s="13"/>
      <c r="DF697" s="13"/>
      <c r="DG697" s="13"/>
      <c r="DH697" s="13"/>
      <c r="DI697" s="13"/>
      <c r="DJ697" s="13"/>
      <c r="DK697" s="13"/>
      <c r="DL697" s="13"/>
      <c r="DM697" s="13"/>
      <c r="DN697" s="13"/>
      <c r="DO697" s="13"/>
      <c r="DP697" s="13"/>
      <c r="DQ697" s="13"/>
      <c r="DR697" s="13"/>
      <c r="DS697" s="13"/>
      <c r="DT697" s="13"/>
      <c r="DU697" s="13"/>
      <c r="DV697" s="13"/>
      <c r="DW697" s="13"/>
      <c r="DX697" s="13"/>
      <c r="DY697" s="13"/>
      <c r="DZ697" s="13"/>
      <c r="EA697" s="13"/>
      <c r="EB697" s="13"/>
      <c r="EC697" s="13"/>
      <c r="ED697" s="13"/>
      <c r="EE697" s="13"/>
      <c r="EF697" s="13"/>
      <c r="EG697" s="13"/>
      <c r="EH697" s="13"/>
      <c r="EI697" s="13"/>
      <c r="EJ697" s="13"/>
      <c r="EK697" s="13"/>
      <c r="EL697" s="13"/>
      <c r="EM697" s="13"/>
      <c r="EN697" s="13"/>
      <c r="EO697" s="13"/>
      <c r="EP697" s="13"/>
      <c r="EQ697" s="13"/>
      <c r="ER697" s="13"/>
      <c r="ES697" s="13"/>
      <c r="ET697" s="13"/>
      <c r="EU697" s="13"/>
      <c r="EV697" s="13"/>
      <c r="EW697" s="13"/>
      <c r="EX697" s="13"/>
      <c r="EY697" s="13"/>
      <c r="EZ697" s="13"/>
      <c r="FA697" s="13"/>
      <c r="FB697" s="13"/>
      <c r="FC697" s="13"/>
      <c r="FD697" s="13"/>
      <c r="FE697" s="13"/>
      <c r="FF697" s="13"/>
      <c r="FG697" s="13"/>
      <c r="FH697" s="13"/>
      <c r="FI697" s="13"/>
      <c r="FJ697" s="13"/>
    </row>
    <row r="698" spans="2:166" x14ac:dyDescent="0.25"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B698" s="13"/>
      <c r="DC698" s="13"/>
      <c r="DD698" s="13"/>
      <c r="DE698" s="13"/>
      <c r="DF698" s="13"/>
      <c r="DG698" s="13"/>
      <c r="DH698" s="13"/>
      <c r="DI698" s="13"/>
      <c r="DJ698" s="13"/>
      <c r="DK698" s="13"/>
      <c r="DL698" s="13"/>
      <c r="DM698" s="13"/>
      <c r="DN698" s="13"/>
      <c r="DO698" s="13"/>
      <c r="DP698" s="13"/>
      <c r="DQ698" s="13"/>
      <c r="DR698" s="13"/>
      <c r="DS698" s="13"/>
      <c r="DT698" s="13"/>
      <c r="DU698" s="13"/>
      <c r="DV698" s="13"/>
      <c r="DW698" s="13"/>
      <c r="DX698" s="13"/>
      <c r="DY698" s="13"/>
      <c r="DZ698" s="13"/>
      <c r="EA698" s="13"/>
      <c r="EB698" s="13"/>
      <c r="EC698" s="13"/>
      <c r="ED698" s="13"/>
      <c r="EE698" s="13"/>
      <c r="EF698" s="13"/>
      <c r="EG698" s="13"/>
      <c r="EH698" s="13"/>
      <c r="EI698" s="13"/>
      <c r="EJ698" s="13"/>
      <c r="EK698" s="13"/>
      <c r="EL698" s="13"/>
      <c r="EM698" s="13"/>
      <c r="EN698" s="13"/>
      <c r="EO698" s="13"/>
      <c r="EP698" s="13"/>
      <c r="EQ698" s="13"/>
      <c r="ER698" s="13"/>
      <c r="ES698" s="13"/>
      <c r="ET698" s="13"/>
      <c r="EU698" s="13"/>
      <c r="EV698" s="13"/>
      <c r="EW698" s="13"/>
      <c r="EX698" s="13"/>
      <c r="EY698" s="13"/>
      <c r="EZ698" s="13"/>
      <c r="FA698" s="13"/>
      <c r="FB698" s="13"/>
      <c r="FC698" s="13"/>
      <c r="FD698" s="13"/>
      <c r="FE698" s="13"/>
      <c r="FF698" s="13"/>
      <c r="FG698" s="13"/>
      <c r="FH698" s="13"/>
      <c r="FI698" s="13"/>
      <c r="FJ698" s="13"/>
    </row>
    <row r="699" spans="2:166" x14ac:dyDescent="0.25"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B699" s="13"/>
      <c r="DC699" s="13"/>
      <c r="DD699" s="13"/>
      <c r="DE699" s="13"/>
      <c r="DF699" s="13"/>
      <c r="DG699" s="13"/>
      <c r="DH699" s="13"/>
      <c r="DI699" s="13"/>
      <c r="DJ699" s="13"/>
      <c r="DK699" s="13"/>
      <c r="DL699" s="13"/>
      <c r="DM699" s="13"/>
      <c r="DN699" s="13"/>
      <c r="DO699" s="13"/>
      <c r="DP699" s="13"/>
      <c r="DQ699" s="13"/>
      <c r="DR699" s="13"/>
      <c r="DS699" s="13"/>
      <c r="DT699" s="13"/>
      <c r="DU699" s="13"/>
      <c r="DV699" s="13"/>
      <c r="DW699" s="13"/>
      <c r="DX699" s="13"/>
      <c r="DY699" s="13"/>
      <c r="DZ699" s="13"/>
      <c r="EA699" s="13"/>
      <c r="EB699" s="13"/>
      <c r="EC699" s="13"/>
      <c r="ED699" s="13"/>
      <c r="EE699" s="13"/>
      <c r="EF699" s="13"/>
      <c r="EG699" s="13"/>
      <c r="EH699" s="13"/>
      <c r="EI699" s="13"/>
      <c r="EJ699" s="13"/>
      <c r="EK699" s="13"/>
      <c r="EL699" s="13"/>
      <c r="EM699" s="13"/>
      <c r="EN699" s="13"/>
      <c r="EO699" s="13"/>
      <c r="EP699" s="13"/>
      <c r="EQ699" s="13"/>
      <c r="ER699" s="13"/>
      <c r="ES699" s="13"/>
      <c r="ET699" s="13"/>
      <c r="EU699" s="13"/>
      <c r="EV699" s="13"/>
      <c r="EW699" s="13"/>
      <c r="EX699" s="13"/>
      <c r="EY699" s="13"/>
      <c r="EZ699" s="13"/>
      <c r="FA699" s="13"/>
      <c r="FB699" s="13"/>
      <c r="FC699" s="13"/>
      <c r="FD699" s="13"/>
      <c r="FE699" s="13"/>
      <c r="FF699" s="13"/>
      <c r="FG699" s="13"/>
      <c r="FH699" s="13"/>
      <c r="FI699" s="13"/>
      <c r="FJ699" s="13"/>
    </row>
    <row r="700" spans="2:166" x14ac:dyDescent="0.25"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B700" s="13"/>
      <c r="DC700" s="13"/>
      <c r="DD700" s="13"/>
      <c r="DE700" s="13"/>
      <c r="DF700" s="13"/>
      <c r="DG700" s="13"/>
      <c r="DH700" s="13"/>
      <c r="DI700" s="13"/>
      <c r="DJ700" s="13"/>
      <c r="DK700" s="13"/>
      <c r="DL700" s="13"/>
      <c r="DM700" s="13"/>
      <c r="DN700" s="13"/>
      <c r="DO700" s="13"/>
      <c r="DP700" s="13"/>
      <c r="DQ700" s="13"/>
      <c r="DR700" s="13"/>
      <c r="DS700" s="13"/>
      <c r="DT700" s="13"/>
      <c r="DU700" s="13"/>
      <c r="DV700" s="13"/>
      <c r="DW700" s="13"/>
      <c r="DX700" s="13"/>
      <c r="DY700" s="13"/>
      <c r="DZ700" s="13"/>
      <c r="EA700" s="13"/>
      <c r="EB700" s="13"/>
      <c r="EC700" s="13"/>
      <c r="ED700" s="13"/>
      <c r="EE700" s="13"/>
      <c r="EF700" s="13"/>
      <c r="EG700" s="13"/>
      <c r="EH700" s="13"/>
      <c r="EI700" s="13"/>
      <c r="EJ700" s="13"/>
      <c r="EK700" s="13"/>
      <c r="EL700" s="13"/>
      <c r="EM700" s="13"/>
      <c r="EN700" s="13"/>
      <c r="EO700" s="13"/>
      <c r="EP700" s="13"/>
      <c r="EQ700" s="13"/>
      <c r="ER700" s="13"/>
      <c r="ES700" s="13"/>
      <c r="ET700" s="13"/>
      <c r="EU700" s="13"/>
      <c r="EV700" s="13"/>
      <c r="EW700" s="13"/>
      <c r="EX700" s="13"/>
      <c r="EY700" s="13"/>
      <c r="EZ700" s="13"/>
      <c r="FA700" s="13"/>
      <c r="FB700" s="13"/>
      <c r="FC700" s="13"/>
      <c r="FD700" s="13"/>
      <c r="FE700" s="13"/>
      <c r="FF700" s="13"/>
      <c r="FG700" s="13"/>
      <c r="FH700" s="13"/>
      <c r="FI700" s="13"/>
      <c r="FJ700" s="13"/>
    </row>
    <row r="701" spans="2:166" x14ac:dyDescent="0.25"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B701" s="13"/>
      <c r="DC701" s="13"/>
      <c r="DD701" s="13"/>
      <c r="DE701" s="13"/>
      <c r="DF701" s="13"/>
      <c r="DG701" s="13"/>
      <c r="DH701" s="13"/>
      <c r="DI701" s="13"/>
      <c r="DJ701" s="13"/>
      <c r="DK701" s="13"/>
      <c r="DL701" s="13"/>
      <c r="DM701" s="13"/>
      <c r="DN701" s="13"/>
      <c r="DO701" s="13"/>
      <c r="DP701" s="13"/>
      <c r="DQ701" s="13"/>
      <c r="DR701" s="13"/>
      <c r="DS701" s="13"/>
      <c r="DT701" s="13"/>
      <c r="DU701" s="13"/>
      <c r="DV701" s="13"/>
      <c r="DW701" s="13"/>
      <c r="DX701" s="13"/>
      <c r="DY701" s="13"/>
      <c r="DZ701" s="13"/>
      <c r="EA701" s="13"/>
      <c r="EB701" s="13"/>
      <c r="EC701" s="13"/>
      <c r="ED701" s="13"/>
      <c r="EE701" s="13"/>
      <c r="EF701" s="13"/>
      <c r="EG701" s="13"/>
      <c r="EH701" s="13"/>
      <c r="EI701" s="13"/>
      <c r="EJ701" s="13"/>
      <c r="EK701" s="13"/>
      <c r="EL701" s="13"/>
      <c r="EM701" s="13"/>
      <c r="EN701" s="13"/>
      <c r="EO701" s="13"/>
      <c r="EP701" s="13"/>
      <c r="EQ701" s="13"/>
      <c r="ER701" s="13"/>
      <c r="ES701" s="13"/>
      <c r="ET701" s="13"/>
      <c r="EU701" s="13"/>
      <c r="EV701" s="13"/>
      <c r="EW701" s="13"/>
      <c r="EX701" s="13"/>
      <c r="EY701" s="13"/>
      <c r="EZ701" s="13"/>
      <c r="FA701" s="13"/>
      <c r="FB701" s="13"/>
      <c r="FC701" s="13"/>
      <c r="FD701" s="13"/>
      <c r="FE701" s="13"/>
      <c r="FF701" s="13"/>
      <c r="FG701" s="13"/>
      <c r="FH701" s="13"/>
      <c r="FI701" s="13"/>
      <c r="FJ701" s="13"/>
    </row>
    <row r="702" spans="2:166" x14ac:dyDescent="0.25"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B702" s="13"/>
      <c r="DC702" s="13"/>
      <c r="DD702" s="13"/>
      <c r="DE702" s="13"/>
      <c r="DF702" s="13"/>
      <c r="DG702" s="13"/>
      <c r="DH702" s="13"/>
      <c r="DI702" s="13"/>
      <c r="DJ702" s="13"/>
      <c r="DK702" s="13"/>
      <c r="DL702" s="13"/>
      <c r="DM702" s="13"/>
      <c r="DN702" s="13"/>
      <c r="DO702" s="13"/>
      <c r="DP702" s="13"/>
      <c r="DQ702" s="13"/>
      <c r="DR702" s="13"/>
      <c r="DS702" s="13"/>
      <c r="DT702" s="13"/>
      <c r="DU702" s="13"/>
      <c r="DV702" s="13"/>
      <c r="DW702" s="13"/>
      <c r="DX702" s="13"/>
      <c r="DY702" s="13"/>
      <c r="DZ702" s="13"/>
      <c r="EA702" s="13"/>
      <c r="EB702" s="13"/>
      <c r="EC702" s="13"/>
      <c r="ED702" s="13"/>
      <c r="EE702" s="13"/>
      <c r="EF702" s="13"/>
      <c r="EG702" s="13"/>
      <c r="EH702" s="13"/>
      <c r="EI702" s="13"/>
      <c r="EJ702" s="13"/>
      <c r="EK702" s="13"/>
      <c r="EL702" s="13"/>
      <c r="EM702" s="13"/>
      <c r="EN702" s="13"/>
      <c r="EO702" s="13"/>
      <c r="EP702" s="13"/>
      <c r="EQ702" s="13"/>
      <c r="ER702" s="13"/>
      <c r="ES702" s="13"/>
      <c r="ET702" s="13"/>
      <c r="EU702" s="13"/>
      <c r="EV702" s="13"/>
      <c r="EW702" s="13"/>
      <c r="EX702" s="13"/>
      <c r="EY702" s="13"/>
      <c r="EZ702" s="13"/>
      <c r="FA702" s="13"/>
      <c r="FB702" s="13"/>
      <c r="FC702" s="13"/>
      <c r="FD702" s="13"/>
      <c r="FE702" s="13"/>
      <c r="FF702" s="13"/>
      <c r="FG702" s="13"/>
      <c r="FH702" s="13"/>
      <c r="FI702" s="13"/>
      <c r="FJ702" s="13"/>
    </row>
    <row r="703" spans="2:166" x14ac:dyDescent="0.25"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B703" s="13"/>
      <c r="DC703" s="13"/>
      <c r="DD703" s="13"/>
      <c r="DE703" s="13"/>
      <c r="DF703" s="13"/>
      <c r="DG703" s="13"/>
      <c r="DH703" s="13"/>
      <c r="DI703" s="13"/>
      <c r="DJ703" s="13"/>
      <c r="DK703" s="13"/>
      <c r="DL703" s="13"/>
      <c r="DM703" s="13"/>
      <c r="DN703" s="13"/>
      <c r="DO703" s="13"/>
      <c r="DP703" s="13"/>
      <c r="DQ703" s="13"/>
      <c r="DR703" s="13"/>
      <c r="DS703" s="13"/>
      <c r="DT703" s="13"/>
      <c r="DU703" s="13"/>
      <c r="DV703" s="13"/>
      <c r="DW703" s="13"/>
      <c r="DX703" s="13"/>
      <c r="DY703" s="13"/>
      <c r="DZ703" s="13"/>
      <c r="EA703" s="13"/>
      <c r="EB703" s="13"/>
      <c r="EC703" s="13"/>
      <c r="ED703" s="13"/>
      <c r="EE703" s="13"/>
      <c r="EF703" s="13"/>
      <c r="EG703" s="13"/>
      <c r="EH703" s="13"/>
      <c r="EI703" s="13"/>
      <c r="EJ703" s="13"/>
      <c r="EK703" s="13"/>
      <c r="EL703" s="13"/>
      <c r="EM703" s="13"/>
      <c r="EN703" s="13"/>
      <c r="EO703" s="13"/>
      <c r="EP703" s="13"/>
      <c r="EQ703" s="13"/>
      <c r="ER703" s="13"/>
      <c r="ES703" s="13"/>
      <c r="ET703" s="13"/>
      <c r="EU703" s="13"/>
      <c r="EV703" s="13"/>
      <c r="EW703" s="13"/>
      <c r="EX703" s="13"/>
      <c r="EY703" s="13"/>
      <c r="EZ703" s="13"/>
      <c r="FA703" s="13"/>
      <c r="FB703" s="13"/>
      <c r="FC703" s="13"/>
      <c r="FD703" s="13"/>
      <c r="FE703" s="13"/>
      <c r="FF703" s="13"/>
      <c r="FG703" s="13"/>
      <c r="FH703" s="13"/>
      <c r="FI703" s="13"/>
      <c r="FJ703" s="13"/>
    </row>
    <row r="704" spans="2:166" x14ac:dyDescent="0.25"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B704" s="13"/>
      <c r="DC704" s="13"/>
      <c r="DD704" s="13"/>
      <c r="DE704" s="13"/>
      <c r="DF704" s="13"/>
      <c r="DG704" s="13"/>
      <c r="DH704" s="13"/>
      <c r="DI704" s="13"/>
      <c r="DJ704" s="13"/>
      <c r="DK704" s="13"/>
      <c r="DL704" s="13"/>
      <c r="DM704" s="13"/>
      <c r="DN704" s="13"/>
      <c r="DO704" s="13"/>
      <c r="DP704" s="13"/>
      <c r="DQ704" s="13"/>
      <c r="DR704" s="13"/>
      <c r="DS704" s="13"/>
      <c r="DT704" s="13"/>
      <c r="DU704" s="13"/>
      <c r="DV704" s="13"/>
      <c r="DW704" s="13"/>
      <c r="DX704" s="13"/>
      <c r="DY704" s="13"/>
      <c r="DZ704" s="13"/>
      <c r="EA704" s="13"/>
      <c r="EB704" s="13"/>
      <c r="EC704" s="13"/>
      <c r="ED704" s="13"/>
      <c r="EE704" s="13"/>
      <c r="EF704" s="13"/>
      <c r="EG704" s="13"/>
      <c r="EH704" s="13"/>
      <c r="EI704" s="13"/>
      <c r="EJ704" s="13"/>
      <c r="EK704" s="13"/>
      <c r="EL704" s="13"/>
      <c r="EM704" s="13"/>
      <c r="EN704" s="13"/>
      <c r="EO704" s="13"/>
      <c r="EP704" s="13"/>
      <c r="EQ704" s="13"/>
      <c r="ER704" s="13"/>
      <c r="ES704" s="13"/>
      <c r="ET704" s="13"/>
      <c r="EU704" s="13"/>
      <c r="EV704" s="13"/>
      <c r="EW704" s="13"/>
      <c r="EX704" s="13"/>
      <c r="EY704" s="13"/>
      <c r="EZ704" s="13"/>
      <c r="FA704" s="13"/>
      <c r="FB704" s="13"/>
      <c r="FC704" s="13"/>
      <c r="FD704" s="13"/>
      <c r="FE704" s="13"/>
      <c r="FF704" s="13"/>
      <c r="FG704" s="13"/>
      <c r="FH704" s="13"/>
      <c r="FI704" s="13"/>
      <c r="FJ704" s="13"/>
    </row>
    <row r="705" spans="2:166" x14ac:dyDescent="0.25"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B705" s="13"/>
      <c r="DC705" s="13"/>
      <c r="DD705" s="13"/>
      <c r="DE705" s="13"/>
      <c r="DF705" s="13"/>
      <c r="DG705" s="13"/>
      <c r="DH705" s="13"/>
      <c r="DI705" s="13"/>
      <c r="DJ705" s="13"/>
      <c r="DK705" s="13"/>
      <c r="DL705" s="13"/>
      <c r="DM705" s="13"/>
      <c r="DN705" s="13"/>
      <c r="DO705" s="13"/>
      <c r="DP705" s="13"/>
      <c r="DQ705" s="13"/>
      <c r="DR705" s="13"/>
      <c r="DS705" s="13"/>
      <c r="DT705" s="13"/>
      <c r="DU705" s="13"/>
      <c r="DV705" s="13"/>
      <c r="DW705" s="13"/>
      <c r="DX705" s="13"/>
      <c r="DY705" s="13"/>
      <c r="DZ705" s="13"/>
      <c r="EA705" s="13"/>
      <c r="EB705" s="13"/>
      <c r="EC705" s="13"/>
      <c r="ED705" s="13"/>
      <c r="EE705" s="13"/>
      <c r="EF705" s="13"/>
      <c r="EG705" s="13"/>
      <c r="EH705" s="13"/>
      <c r="EI705" s="13"/>
      <c r="EJ705" s="13"/>
      <c r="EK705" s="13"/>
      <c r="EL705" s="13"/>
      <c r="EM705" s="13"/>
      <c r="EN705" s="13"/>
      <c r="EO705" s="13"/>
      <c r="EP705" s="13"/>
      <c r="EQ705" s="13"/>
      <c r="ER705" s="13"/>
      <c r="ES705" s="13"/>
      <c r="ET705" s="13"/>
      <c r="EU705" s="13"/>
      <c r="EV705" s="13"/>
      <c r="EW705" s="13"/>
      <c r="EX705" s="13"/>
      <c r="EY705" s="13"/>
      <c r="EZ705" s="13"/>
      <c r="FA705" s="13"/>
      <c r="FB705" s="13"/>
      <c r="FC705" s="13"/>
      <c r="FD705" s="13"/>
      <c r="FE705" s="13"/>
      <c r="FF705" s="13"/>
      <c r="FG705" s="13"/>
      <c r="FH705" s="13"/>
      <c r="FI705" s="13"/>
      <c r="FJ705" s="13"/>
    </row>
    <row r="706" spans="2:166" x14ac:dyDescent="0.25"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B706" s="13"/>
      <c r="DC706" s="13"/>
      <c r="DD706" s="13"/>
      <c r="DE706" s="13"/>
      <c r="DF706" s="13"/>
      <c r="DG706" s="13"/>
      <c r="DH706" s="13"/>
      <c r="DI706" s="13"/>
      <c r="DJ706" s="13"/>
      <c r="DK706" s="13"/>
      <c r="DL706" s="13"/>
      <c r="DM706" s="13"/>
      <c r="DN706" s="13"/>
      <c r="DO706" s="13"/>
      <c r="DP706" s="13"/>
      <c r="DQ706" s="13"/>
      <c r="DR706" s="13"/>
      <c r="DS706" s="13"/>
      <c r="DT706" s="13"/>
      <c r="DU706" s="13"/>
      <c r="DV706" s="13"/>
      <c r="DW706" s="13"/>
      <c r="DX706" s="13"/>
      <c r="DY706" s="13"/>
      <c r="DZ706" s="13"/>
      <c r="EA706" s="13"/>
      <c r="EB706" s="13"/>
      <c r="EC706" s="13"/>
      <c r="ED706" s="13"/>
      <c r="EE706" s="13"/>
      <c r="EF706" s="13"/>
      <c r="EG706" s="13"/>
      <c r="EH706" s="13"/>
      <c r="EI706" s="13"/>
      <c r="EJ706" s="13"/>
      <c r="EK706" s="13"/>
      <c r="EL706" s="13"/>
      <c r="EM706" s="13"/>
      <c r="EN706" s="13"/>
      <c r="EO706" s="13"/>
      <c r="EP706" s="13"/>
      <c r="EQ706" s="13"/>
      <c r="ER706" s="13"/>
      <c r="ES706" s="13"/>
      <c r="ET706" s="13"/>
      <c r="EU706" s="13"/>
      <c r="EV706" s="13"/>
      <c r="EW706" s="13"/>
      <c r="EX706" s="13"/>
      <c r="EY706" s="13"/>
      <c r="EZ706" s="13"/>
      <c r="FA706" s="13"/>
      <c r="FB706" s="13"/>
      <c r="FC706" s="13"/>
      <c r="FD706" s="13"/>
      <c r="FE706" s="13"/>
      <c r="FF706" s="13"/>
      <c r="FG706" s="13"/>
      <c r="FH706" s="13"/>
      <c r="FI706" s="13"/>
      <c r="FJ706" s="13"/>
    </row>
    <row r="707" spans="2:166" x14ac:dyDescent="0.25"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B707" s="13"/>
      <c r="DC707" s="13"/>
      <c r="DD707" s="13"/>
      <c r="DE707" s="13"/>
      <c r="DF707" s="13"/>
      <c r="DG707" s="13"/>
      <c r="DH707" s="13"/>
      <c r="DI707" s="13"/>
      <c r="DJ707" s="13"/>
      <c r="DK707" s="13"/>
      <c r="DL707" s="13"/>
      <c r="DM707" s="13"/>
      <c r="DN707" s="13"/>
      <c r="DO707" s="13"/>
      <c r="DP707" s="13"/>
      <c r="DQ707" s="13"/>
      <c r="DR707" s="13"/>
      <c r="DS707" s="13"/>
      <c r="DT707" s="13"/>
      <c r="DU707" s="13"/>
      <c r="DV707" s="13"/>
      <c r="DW707" s="13"/>
      <c r="DX707" s="13"/>
      <c r="DY707" s="13"/>
      <c r="DZ707" s="13"/>
      <c r="EA707" s="13"/>
      <c r="EB707" s="13"/>
      <c r="EC707" s="13"/>
      <c r="ED707" s="13"/>
      <c r="EE707" s="13"/>
      <c r="EF707" s="13"/>
      <c r="EG707" s="13"/>
      <c r="EH707" s="13"/>
      <c r="EI707" s="13"/>
      <c r="EJ707" s="13"/>
      <c r="EK707" s="13"/>
      <c r="EL707" s="13"/>
      <c r="EM707" s="13"/>
      <c r="EN707" s="13"/>
      <c r="EO707" s="13"/>
      <c r="EP707" s="13"/>
      <c r="EQ707" s="13"/>
      <c r="ER707" s="13"/>
      <c r="ES707" s="13"/>
      <c r="ET707" s="13"/>
      <c r="EU707" s="13"/>
      <c r="EV707" s="13"/>
      <c r="EW707" s="13"/>
      <c r="EX707" s="13"/>
      <c r="EY707" s="13"/>
      <c r="EZ707" s="13"/>
      <c r="FA707" s="13"/>
      <c r="FB707" s="13"/>
      <c r="FC707" s="13"/>
      <c r="FD707" s="13"/>
      <c r="FE707" s="13"/>
      <c r="FF707" s="13"/>
      <c r="FG707" s="13"/>
      <c r="FH707" s="13"/>
      <c r="FI707" s="13"/>
      <c r="FJ707" s="13"/>
    </row>
    <row r="708" spans="2:166" x14ac:dyDescent="0.25"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B708" s="13"/>
      <c r="DC708" s="13"/>
      <c r="DD708" s="13"/>
      <c r="DE708" s="13"/>
      <c r="DF708" s="13"/>
      <c r="DG708" s="13"/>
      <c r="DH708" s="13"/>
      <c r="DI708" s="13"/>
      <c r="DJ708" s="13"/>
      <c r="DK708" s="13"/>
      <c r="DL708" s="13"/>
      <c r="DM708" s="13"/>
      <c r="DN708" s="13"/>
      <c r="DO708" s="13"/>
      <c r="DP708" s="13"/>
      <c r="DQ708" s="13"/>
      <c r="DR708" s="13"/>
      <c r="DS708" s="13"/>
      <c r="DT708" s="13"/>
      <c r="DU708" s="13"/>
      <c r="DV708" s="13"/>
      <c r="DW708" s="13"/>
      <c r="DX708" s="13"/>
      <c r="DY708" s="13"/>
      <c r="DZ708" s="13"/>
      <c r="EA708" s="13"/>
      <c r="EB708" s="13"/>
      <c r="EC708" s="13"/>
      <c r="ED708" s="13"/>
      <c r="EE708" s="13"/>
      <c r="EF708" s="13"/>
      <c r="EG708" s="13"/>
      <c r="EH708" s="13"/>
      <c r="EI708" s="13"/>
      <c r="EJ708" s="13"/>
      <c r="EK708" s="13"/>
      <c r="EL708" s="13"/>
      <c r="EM708" s="13"/>
      <c r="EN708" s="13"/>
      <c r="EO708" s="13"/>
      <c r="EP708" s="13"/>
      <c r="EQ708" s="13"/>
      <c r="ER708" s="13"/>
      <c r="ES708" s="13"/>
      <c r="ET708" s="13"/>
      <c r="EU708" s="13"/>
      <c r="EV708" s="13"/>
      <c r="EW708" s="13"/>
      <c r="EX708" s="13"/>
      <c r="EY708" s="13"/>
      <c r="EZ708" s="13"/>
      <c r="FA708" s="13"/>
      <c r="FB708" s="13"/>
      <c r="FC708" s="13"/>
      <c r="FD708" s="13"/>
      <c r="FE708" s="13"/>
      <c r="FF708" s="13"/>
      <c r="FG708" s="13"/>
      <c r="FH708" s="13"/>
      <c r="FI708" s="13"/>
      <c r="FJ708" s="13"/>
    </row>
    <row r="709" spans="2:166" x14ac:dyDescent="0.25"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B709" s="13"/>
      <c r="DC709" s="13"/>
      <c r="DD709" s="13"/>
      <c r="DE709" s="13"/>
      <c r="DF709" s="13"/>
      <c r="DG709" s="13"/>
      <c r="DH709" s="13"/>
      <c r="DI709" s="13"/>
      <c r="DJ709" s="13"/>
      <c r="DK709" s="13"/>
      <c r="DL709" s="13"/>
      <c r="DM709" s="13"/>
      <c r="DN709" s="13"/>
      <c r="DO709" s="13"/>
      <c r="DP709" s="13"/>
      <c r="DQ709" s="13"/>
      <c r="DR709" s="13"/>
      <c r="DS709" s="13"/>
      <c r="DT709" s="13"/>
      <c r="DU709" s="13"/>
      <c r="DV709" s="13"/>
      <c r="DW709" s="13"/>
      <c r="DX709" s="13"/>
      <c r="DY709" s="13"/>
      <c r="DZ709" s="13"/>
      <c r="EA709" s="13"/>
      <c r="EB709" s="13"/>
      <c r="EC709" s="13"/>
      <c r="ED709" s="13"/>
      <c r="EE709" s="13"/>
      <c r="EF709" s="13"/>
      <c r="EG709" s="13"/>
      <c r="EH709" s="13"/>
      <c r="EI709" s="13"/>
      <c r="EJ709" s="13"/>
      <c r="EK709" s="13"/>
      <c r="EL709" s="13"/>
      <c r="EM709" s="13"/>
      <c r="EN709" s="13"/>
      <c r="EO709" s="13"/>
      <c r="EP709" s="13"/>
      <c r="EQ709" s="13"/>
      <c r="ER709" s="13"/>
      <c r="ES709" s="13"/>
      <c r="ET709" s="13"/>
      <c r="EU709" s="13"/>
      <c r="EV709" s="13"/>
      <c r="EW709" s="13"/>
      <c r="EX709" s="13"/>
      <c r="EY709" s="13"/>
      <c r="EZ709" s="13"/>
      <c r="FA709" s="13"/>
      <c r="FB709" s="13"/>
      <c r="FC709" s="13"/>
      <c r="FD709" s="13"/>
      <c r="FE709" s="13"/>
      <c r="FF709" s="13"/>
      <c r="FG709" s="13"/>
      <c r="FH709" s="13"/>
      <c r="FI709" s="13"/>
      <c r="FJ709" s="13"/>
    </row>
    <row r="710" spans="2:166" x14ac:dyDescent="0.25"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B710" s="13"/>
      <c r="DC710" s="13"/>
      <c r="DD710" s="13"/>
      <c r="DE710" s="13"/>
      <c r="DF710" s="13"/>
      <c r="DG710" s="13"/>
      <c r="DH710" s="13"/>
      <c r="DI710" s="13"/>
      <c r="DJ710" s="13"/>
      <c r="DK710" s="13"/>
      <c r="DL710" s="13"/>
      <c r="DM710" s="13"/>
      <c r="DN710" s="13"/>
      <c r="DO710" s="13"/>
      <c r="DP710" s="13"/>
      <c r="DQ710" s="13"/>
      <c r="DR710" s="13"/>
      <c r="DS710" s="13"/>
      <c r="DT710" s="13"/>
      <c r="DU710" s="13"/>
      <c r="DV710" s="13"/>
      <c r="DW710" s="13"/>
      <c r="DX710" s="13"/>
      <c r="DY710" s="13"/>
      <c r="DZ710" s="13"/>
      <c r="EA710" s="13"/>
      <c r="EB710" s="13"/>
      <c r="EC710" s="13"/>
      <c r="ED710" s="13"/>
      <c r="EE710" s="13"/>
      <c r="EF710" s="13"/>
      <c r="EG710" s="13"/>
      <c r="EH710" s="13"/>
      <c r="EI710" s="13"/>
      <c r="EJ710" s="13"/>
      <c r="EK710" s="13"/>
      <c r="EL710" s="13"/>
      <c r="EM710" s="13"/>
      <c r="EN710" s="13"/>
      <c r="EO710" s="13"/>
      <c r="EP710" s="13"/>
      <c r="EQ710" s="13"/>
      <c r="ER710" s="13"/>
      <c r="ES710" s="13"/>
      <c r="ET710" s="13"/>
      <c r="EU710" s="13"/>
      <c r="EV710" s="13"/>
      <c r="EW710" s="13"/>
      <c r="EX710" s="13"/>
      <c r="EY710" s="13"/>
      <c r="EZ710" s="13"/>
      <c r="FA710" s="13"/>
      <c r="FB710" s="13"/>
      <c r="FC710" s="13"/>
      <c r="FD710" s="13"/>
      <c r="FE710" s="13"/>
      <c r="FF710" s="13"/>
      <c r="FG710" s="13"/>
      <c r="FH710" s="13"/>
      <c r="FI710" s="13"/>
      <c r="FJ710" s="13"/>
    </row>
    <row r="711" spans="2:166" x14ac:dyDescent="0.25"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B711" s="13"/>
      <c r="DC711" s="13"/>
      <c r="DD711" s="13"/>
      <c r="DE711" s="13"/>
      <c r="DF711" s="13"/>
      <c r="DG711" s="13"/>
      <c r="DH711" s="13"/>
      <c r="DI711" s="13"/>
      <c r="DJ711" s="13"/>
      <c r="DK711" s="13"/>
      <c r="DL711" s="13"/>
      <c r="DM711" s="13"/>
      <c r="DN711" s="13"/>
      <c r="DO711" s="13"/>
      <c r="DP711" s="13"/>
      <c r="DQ711" s="13"/>
      <c r="DR711" s="13"/>
      <c r="DS711" s="13"/>
      <c r="DT711" s="13"/>
      <c r="DU711" s="13"/>
      <c r="DV711" s="13"/>
      <c r="DW711" s="13"/>
      <c r="DX711" s="13"/>
      <c r="DY711" s="13"/>
      <c r="DZ711" s="13"/>
      <c r="EA711" s="13"/>
      <c r="EB711" s="13"/>
      <c r="EC711" s="13"/>
      <c r="ED711" s="13"/>
      <c r="EE711" s="13"/>
      <c r="EF711" s="13"/>
      <c r="EG711" s="13"/>
      <c r="EH711" s="13"/>
      <c r="EI711" s="13"/>
      <c r="EJ711" s="13"/>
      <c r="EK711" s="13"/>
      <c r="EL711" s="13"/>
      <c r="EM711" s="13"/>
      <c r="EN711" s="13"/>
      <c r="EO711" s="13"/>
      <c r="EP711" s="13"/>
      <c r="EQ711" s="13"/>
      <c r="ER711" s="13"/>
      <c r="ES711" s="13"/>
      <c r="ET711" s="13"/>
      <c r="EU711" s="13"/>
      <c r="EV711" s="13"/>
      <c r="EW711" s="13"/>
      <c r="EX711" s="13"/>
      <c r="EY711" s="13"/>
      <c r="EZ711" s="13"/>
      <c r="FA711" s="13"/>
      <c r="FB711" s="13"/>
      <c r="FC711" s="13"/>
      <c r="FD711" s="13"/>
      <c r="FE711" s="13"/>
      <c r="FF711" s="13"/>
      <c r="FG711" s="13"/>
      <c r="FH711" s="13"/>
      <c r="FI711" s="13"/>
      <c r="FJ711" s="13"/>
    </row>
    <row r="712" spans="2:166" x14ac:dyDescent="0.25"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B712" s="13"/>
      <c r="DC712" s="13"/>
      <c r="DD712" s="13"/>
      <c r="DE712" s="13"/>
      <c r="DF712" s="13"/>
      <c r="DG712" s="13"/>
      <c r="DH712" s="13"/>
      <c r="DI712" s="13"/>
      <c r="DJ712" s="13"/>
      <c r="DK712" s="13"/>
      <c r="DL712" s="13"/>
      <c r="DM712" s="13"/>
      <c r="DN712" s="13"/>
      <c r="DO712" s="13"/>
      <c r="DP712" s="13"/>
      <c r="DQ712" s="13"/>
      <c r="DR712" s="13"/>
      <c r="DS712" s="13"/>
      <c r="DT712" s="13"/>
      <c r="DU712" s="13"/>
      <c r="DV712" s="13"/>
      <c r="DW712" s="13"/>
      <c r="DX712" s="13"/>
      <c r="DY712" s="13"/>
      <c r="DZ712" s="13"/>
      <c r="EA712" s="13"/>
      <c r="EB712" s="13"/>
      <c r="EC712" s="13"/>
      <c r="ED712" s="13"/>
      <c r="EE712" s="13"/>
      <c r="EF712" s="13"/>
      <c r="EG712" s="13"/>
      <c r="EH712" s="13"/>
      <c r="EI712" s="13"/>
      <c r="EJ712" s="13"/>
      <c r="EK712" s="13"/>
      <c r="EL712" s="13"/>
      <c r="EM712" s="13"/>
      <c r="EN712" s="13"/>
      <c r="EO712" s="13"/>
      <c r="EP712" s="13"/>
      <c r="EQ712" s="13"/>
      <c r="ER712" s="13"/>
      <c r="ES712" s="13"/>
      <c r="ET712" s="13"/>
      <c r="EU712" s="13"/>
      <c r="EV712" s="13"/>
      <c r="EW712" s="13"/>
      <c r="EX712" s="13"/>
      <c r="EY712" s="13"/>
      <c r="EZ712" s="13"/>
      <c r="FA712" s="13"/>
      <c r="FB712" s="13"/>
      <c r="FC712" s="13"/>
      <c r="FD712" s="13"/>
      <c r="FE712" s="13"/>
      <c r="FF712" s="13"/>
      <c r="FG712" s="13"/>
      <c r="FH712" s="13"/>
      <c r="FI712" s="13"/>
      <c r="FJ712" s="13"/>
    </row>
    <row r="713" spans="2:166" x14ac:dyDescent="0.25"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B713" s="13"/>
      <c r="DC713" s="13"/>
      <c r="DD713" s="13"/>
      <c r="DE713" s="13"/>
      <c r="DF713" s="13"/>
      <c r="DG713" s="13"/>
      <c r="DH713" s="13"/>
      <c r="DI713" s="13"/>
      <c r="DJ713" s="13"/>
      <c r="DK713" s="13"/>
      <c r="DL713" s="13"/>
      <c r="DM713" s="13"/>
      <c r="DN713" s="13"/>
      <c r="DO713" s="13"/>
      <c r="DP713" s="13"/>
      <c r="DQ713" s="13"/>
      <c r="DR713" s="13"/>
      <c r="DS713" s="13"/>
      <c r="DT713" s="13"/>
      <c r="DU713" s="13"/>
      <c r="DV713" s="13"/>
      <c r="DW713" s="13"/>
      <c r="DX713" s="13"/>
      <c r="DY713" s="13"/>
      <c r="DZ713" s="13"/>
      <c r="EA713" s="13"/>
      <c r="EB713" s="13"/>
      <c r="EC713" s="13"/>
      <c r="ED713" s="13"/>
      <c r="EE713" s="13"/>
      <c r="EF713" s="13"/>
      <c r="EG713" s="13"/>
      <c r="EH713" s="13"/>
      <c r="EI713" s="13"/>
      <c r="EJ713" s="13"/>
      <c r="EK713" s="13"/>
      <c r="EL713" s="13"/>
      <c r="EM713" s="13"/>
      <c r="EN713" s="13"/>
      <c r="EO713" s="13"/>
      <c r="EP713" s="13"/>
      <c r="EQ713" s="13"/>
      <c r="ER713" s="13"/>
      <c r="ES713" s="13"/>
      <c r="ET713" s="13"/>
      <c r="EU713" s="13"/>
      <c r="EV713" s="13"/>
      <c r="EW713" s="13"/>
      <c r="EX713" s="13"/>
      <c r="EY713" s="13"/>
      <c r="EZ713" s="13"/>
      <c r="FA713" s="13"/>
      <c r="FB713" s="13"/>
      <c r="FC713" s="13"/>
      <c r="FD713" s="13"/>
      <c r="FE713" s="13"/>
      <c r="FF713" s="13"/>
      <c r="FG713" s="13"/>
      <c r="FH713" s="13"/>
      <c r="FI713" s="13"/>
      <c r="FJ713" s="13"/>
    </row>
    <row r="714" spans="2:166" x14ac:dyDescent="0.25"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B714" s="13"/>
      <c r="DC714" s="13"/>
      <c r="DD714" s="13"/>
      <c r="DE714" s="13"/>
      <c r="DF714" s="13"/>
      <c r="DG714" s="13"/>
      <c r="DH714" s="13"/>
      <c r="DI714" s="13"/>
      <c r="DJ714" s="13"/>
      <c r="DK714" s="13"/>
      <c r="DL714" s="13"/>
      <c r="DM714" s="13"/>
      <c r="DN714" s="13"/>
      <c r="DO714" s="13"/>
      <c r="DP714" s="13"/>
      <c r="DQ714" s="13"/>
      <c r="DR714" s="13"/>
      <c r="DS714" s="13"/>
      <c r="DT714" s="13"/>
      <c r="DU714" s="13"/>
      <c r="DV714" s="13"/>
      <c r="DW714" s="13"/>
      <c r="DX714" s="13"/>
      <c r="DY714" s="13"/>
      <c r="DZ714" s="13"/>
      <c r="EA714" s="13"/>
      <c r="EB714" s="13"/>
      <c r="EC714" s="13"/>
      <c r="ED714" s="13"/>
      <c r="EE714" s="13"/>
      <c r="EF714" s="13"/>
      <c r="EG714" s="13"/>
      <c r="EH714" s="13"/>
      <c r="EI714" s="13"/>
      <c r="EJ714" s="13"/>
      <c r="EK714" s="13"/>
      <c r="EL714" s="13"/>
      <c r="EM714" s="13"/>
      <c r="EN714" s="13"/>
      <c r="EO714" s="13"/>
      <c r="EP714" s="13"/>
      <c r="EQ714" s="13"/>
      <c r="ER714" s="13"/>
      <c r="ES714" s="13"/>
      <c r="ET714" s="13"/>
      <c r="EU714" s="13"/>
      <c r="EV714" s="13"/>
      <c r="EW714" s="13"/>
      <c r="EX714" s="13"/>
      <c r="EY714" s="13"/>
      <c r="EZ714" s="13"/>
      <c r="FA714" s="13"/>
      <c r="FB714" s="13"/>
      <c r="FC714" s="13"/>
      <c r="FD714" s="13"/>
      <c r="FE714" s="13"/>
      <c r="FF714" s="13"/>
      <c r="FG714" s="13"/>
      <c r="FH714" s="13"/>
      <c r="FI714" s="13"/>
      <c r="FJ714" s="13"/>
    </row>
    <row r="715" spans="2:166" x14ac:dyDescent="0.25"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B715" s="13"/>
      <c r="DC715" s="13"/>
      <c r="DD715" s="13"/>
      <c r="DE715" s="13"/>
      <c r="DF715" s="13"/>
      <c r="DG715" s="13"/>
      <c r="DH715" s="13"/>
      <c r="DI715" s="13"/>
      <c r="DJ715" s="13"/>
      <c r="DK715" s="13"/>
      <c r="DL715" s="13"/>
      <c r="DM715" s="13"/>
      <c r="DN715" s="13"/>
      <c r="DO715" s="13"/>
      <c r="DP715" s="13"/>
      <c r="DQ715" s="13"/>
      <c r="DR715" s="13"/>
      <c r="DS715" s="13"/>
      <c r="DT715" s="13"/>
      <c r="DU715" s="13"/>
      <c r="DV715" s="13"/>
      <c r="DW715" s="13"/>
      <c r="DX715" s="13"/>
      <c r="DY715" s="13"/>
      <c r="DZ715" s="13"/>
      <c r="EA715" s="13"/>
      <c r="EB715" s="13"/>
      <c r="EC715" s="13"/>
      <c r="ED715" s="13"/>
      <c r="EE715" s="13"/>
      <c r="EF715" s="13"/>
      <c r="EG715" s="13"/>
      <c r="EH715" s="13"/>
      <c r="EI715" s="13"/>
      <c r="EJ715" s="13"/>
      <c r="EK715" s="13"/>
      <c r="EL715" s="13"/>
      <c r="EM715" s="13"/>
      <c r="EN715" s="13"/>
      <c r="EO715" s="13"/>
      <c r="EP715" s="13"/>
      <c r="EQ715" s="13"/>
      <c r="ER715" s="13"/>
      <c r="ES715" s="13"/>
      <c r="ET715" s="13"/>
      <c r="EU715" s="13"/>
      <c r="EV715" s="13"/>
      <c r="EW715" s="13"/>
      <c r="EX715" s="13"/>
      <c r="EY715" s="13"/>
      <c r="EZ715" s="13"/>
      <c r="FA715" s="13"/>
      <c r="FB715" s="13"/>
      <c r="FC715" s="13"/>
      <c r="FD715" s="13"/>
      <c r="FE715" s="13"/>
      <c r="FF715" s="13"/>
      <c r="FG715" s="13"/>
      <c r="FH715" s="13"/>
      <c r="FI715" s="13"/>
      <c r="FJ715" s="13"/>
    </row>
    <row r="716" spans="2:166" x14ac:dyDescent="0.25"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B716" s="13"/>
      <c r="DC716" s="13"/>
      <c r="DD716" s="13"/>
      <c r="DE716" s="13"/>
      <c r="DF716" s="13"/>
      <c r="DG716" s="13"/>
      <c r="DH716" s="13"/>
      <c r="DI716" s="13"/>
      <c r="DJ716" s="13"/>
      <c r="DK716" s="13"/>
      <c r="DL716" s="13"/>
      <c r="DM716" s="13"/>
      <c r="DN716" s="13"/>
      <c r="DO716" s="13"/>
      <c r="DP716" s="13"/>
      <c r="DQ716" s="13"/>
      <c r="DR716" s="13"/>
      <c r="DS716" s="13"/>
      <c r="DT716" s="13"/>
      <c r="DU716" s="13"/>
      <c r="DV716" s="13"/>
      <c r="DW716" s="13"/>
      <c r="DX716" s="13"/>
      <c r="DY716" s="13"/>
      <c r="DZ716" s="13"/>
      <c r="EA716" s="13"/>
      <c r="EB716" s="13"/>
      <c r="EC716" s="13"/>
      <c r="ED716" s="13"/>
      <c r="EE716" s="13"/>
      <c r="EF716" s="13"/>
      <c r="EG716" s="13"/>
      <c r="EH716" s="13"/>
      <c r="EI716" s="13"/>
      <c r="EJ716" s="13"/>
      <c r="EK716" s="13"/>
      <c r="EL716" s="13"/>
      <c r="EM716" s="13"/>
      <c r="EN716" s="13"/>
      <c r="EO716" s="13"/>
      <c r="EP716" s="13"/>
      <c r="EQ716" s="13"/>
      <c r="ER716" s="13"/>
      <c r="ES716" s="13"/>
      <c r="ET716" s="13"/>
      <c r="EU716" s="13"/>
      <c r="EV716" s="13"/>
      <c r="EW716" s="13"/>
      <c r="EX716" s="13"/>
      <c r="EY716" s="13"/>
      <c r="EZ716" s="13"/>
      <c r="FA716" s="13"/>
      <c r="FB716" s="13"/>
      <c r="FC716" s="13"/>
      <c r="FD716" s="13"/>
      <c r="FE716" s="13"/>
      <c r="FF716" s="13"/>
      <c r="FG716" s="13"/>
      <c r="FH716" s="13"/>
      <c r="FI716" s="13"/>
      <c r="FJ716" s="13"/>
    </row>
    <row r="717" spans="2:166" x14ac:dyDescent="0.25"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B717" s="13"/>
      <c r="DC717" s="13"/>
      <c r="DD717" s="13"/>
      <c r="DE717" s="13"/>
      <c r="DF717" s="13"/>
      <c r="DG717" s="13"/>
      <c r="DH717" s="13"/>
      <c r="DI717" s="13"/>
      <c r="DJ717" s="13"/>
      <c r="DK717" s="13"/>
      <c r="DL717" s="13"/>
      <c r="DM717" s="13"/>
      <c r="DN717" s="13"/>
      <c r="DO717" s="13"/>
      <c r="DP717" s="13"/>
      <c r="DQ717" s="13"/>
      <c r="DR717" s="13"/>
      <c r="DS717" s="13"/>
      <c r="DT717" s="13"/>
      <c r="DU717" s="13"/>
      <c r="DV717" s="13"/>
      <c r="DW717" s="13"/>
      <c r="DX717" s="13"/>
      <c r="DY717" s="13"/>
      <c r="DZ717" s="13"/>
      <c r="EA717" s="13"/>
      <c r="EB717" s="13"/>
      <c r="EC717" s="13"/>
      <c r="ED717" s="13"/>
      <c r="EE717" s="13"/>
      <c r="EF717" s="13"/>
      <c r="EG717" s="13"/>
      <c r="EH717" s="13"/>
      <c r="EI717" s="13"/>
      <c r="EJ717" s="13"/>
      <c r="EK717" s="13"/>
      <c r="EL717" s="13"/>
      <c r="EM717" s="13"/>
      <c r="EN717" s="13"/>
      <c r="EO717" s="13"/>
      <c r="EP717" s="13"/>
      <c r="EQ717" s="13"/>
      <c r="ER717" s="13"/>
      <c r="ES717" s="13"/>
      <c r="ET717" s="13"/>
      <c r="EU717" s="13"/>
      <c r="EV717" s="13"/>
      <c r="EW717" s="13"/>
      <c r="EX717" s="13"/>
      <c r="EY717" s="13"/>
      <c r="EZ717" s="13"/>
      <c r="FA717" s="13"/>
      <c r="FB717" s="13"/>
      <c r="FC717" s="13"/>
      <c r="FD717" s="13"/>
      <c r="FE717" s="13"/>
      <c r="FF717" s="13"/>
      <c r="FG717" s="13"/>
      <c r="FH717" s="13"/>
      <c r="FI717" s="13"/>
      <c r="FJ717" s="13"/>
    </row>
    <row r="718" spans="2:166" x14ac:dyDescent="0.25"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B718" s="13"/>
      <c r="DC718" s="13"/>
      <c r="DD718" s="13"/>
      <c r="DE718" s="13"/>
      <c r="DF718" s="13"/>
      <c r="DG718" s="13"/>
      <c r="DH718" s="13"/>
      <c r="DI718" s="13"/>
      <c r="DJ718" s="13"/>
      <c r="DK718" s="13"/>
      <c r="DL718" s="13"/>
      <c r="DM718" s="13"/>
      <c r="DN718" s="13"/>
      <c r="DO718" s="13"/>
      <c r="DP718" s="13"/>
      <c r="DQ718" s="13"/>
      <c r="DR718" s="13"/>
      <c r="DS718" s="13"/>
      <c r="DT718" s="13"/>
      <c r="DU718" s="13"/>
      <c r="DV718" s="13"/>
      <c r="DW718" s="13"/>
      <c r="DX718" s="13"/>
      <c r="DY718" s="13"/>
      <c r="DZ718" s="13"/>
      <c r="EA718" s="13"/>
      <c r="EB718" s="13"/>
      <c r="EC718" s="13"/>
      <c r="ED718" s="13"/>
      <c r="EE718" s="13"/>
      <c r="EF718" s="13"/>
      <c r="EG718" s="13"/>
      <c r="EH718" s="13"/>
      <c r="EI718" s="13"/>
      <c r="EJ718" s="13"/>
      <c r="EK718" s="13"/>
      <c r="EL718" s="13"/>
      <c r="EM718" s="13"/>
      <c r="EN718" s="13"/>
      <c r="EO718" s="13"/>
      <c r="EP718" s="13"/>
      <c r="EQ718" s="13"/>
      <c r="ER718" s="13"/>
      <c r="ES718" s="13"/>
      <c r="ET718" s="13"/>
      <c r="EU718" s="13"/>
      <c r="EV718" s="13"/>
      <c r="EW718" s="13"/>
      <c r="EX718" s="13"/>
      <c r="EY718" s="13"/>
      <c r="EZ718" s="13"/>
      <c r="FA718" s="13"/>
      <c r="FB718" s="13"/>
      <c r="FC718" s="13"/>
      <c r="FD718" s="13"/>
      <c r="FE718" s="13"/>
      <c r="FF718" s="13"/>
      <c r="FG718" s="13"/>
      <c r="FH718" s="13"/>
      <c r="FI718" s="13"/>
      <c r="FJ718" s="13"/>
    </row>
    <row r="719" spans="2:166" x14ac:dyDescent="0.25"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B719" s="13"/>
      <c r="DC719" s="13"/>
      <c r="DD719" s="13"/>
      <c r="DE719" s="13"/>
      <c r="DF719" s="13"/>
      <c r="DG719" s="13"/>
      <c r="DH719" s="13"/>
      <c r="DI719" s="13"/>
      <c r="DJ719" s="13"/>
      <c r="DK719" s="13"/>
      <c r="DL719" s="13"/>
      <c r="DM719" s="13"/>
      <c r="DN719" s="13"/>
      <c r="DO719" s="13"/>
      <c r="DP719" s="13"/>
      <c r="DQ719" s="13"/>
      <c r="DR719" s="13"/>
      <c r="DS719" s="13"/>
      <c r="DT719" s="13"/>
      <c r="DU719" s="13"/>
      <c r="DV719" s="13"/>
      <c r="DW719" s="13"/>
      <c r="DX719" s="13"/>
      <c r="DY719" s="13"/>
      <c r="DZ719" s="13"/>
      <c r="EA719" s="13"/>
      <c r="EB719" s="13"/>
      <c r="EC719" s="13"/>
      <c r="ED719" s="13"/>
      <c r="EE719" s="13"/>
      <c r="EF719" s="13"/>
      <c r="EG719" s="13"/>
      <c r="EH719" s="13"/>
      <c r="EI719" s="13"/>
      <c r="EJ719" s="13"/>
      <c r="EK719" s="13"/>
      <c r="EL719" s="13"/>
      <c r="EM719" s="13"/>
      <c r="EN719" s="13"/>
      <c r="EO719" s="13"/>
      <c r="EP719" s="13"/>
      <c r="EQ719" s="13"/>
      <c r="ER719" s="13"/>
      <c r="ES719" s="13"/>
      <c r="ET719" s="13"/>
      <c r="EU719" s="13"/>
      <c r="EV719" s="13"/>
      <c r="EW719" s="13"/>
      <c r="EX719" s="13"/>
      <c r="EY719" s="13"/>
      <c r="EZ719" s="13"/>
      <c r="FA719" s="13"/>
      <c r="FB719" s="13"/>
      <c r="FC719" s="13"/>
      <c r="FD719" s="13"/>
      <c r="FE719" s="13"/>
      <c r="FF719" s="13"/>
      <c r="FG719" s="13"/>
      <c r="FH719" s="13"/>
      <c r="FI719" s="13"/>
      <c r="FJ719" s="13"/>
    </row>
    <row r="720" spans="2:166" x14ac:dyDescent="0.25"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B720" s="13"/>
      <c r="DC720" s="13"/>
      <c r="DD720" s="13"/>
      <c r="DE720" s="13"/>
      <c r="DF720" s="13"/>
      <c r="DG720" s="13"/>
      <c r="DH720" s="13"/>
      <c r="DI720" s="13"/>
      <c r="DJ720" s="13"/>
      <c r="DK720" s="13"/>
      <c r="DL720" s="13"/>
      <c r="DM720" s="13"/>
      <c r="DN720" s="13"/>
      <c r="DO720" s="13"/>
      <c r="DP720" s="13"/>
      <c r="DQ720" s="13"/>
      <c r="DR720" s="13"/>
      <c r="DS720" s="13"/>
      <c r="DT720" s="13"/>
      <c r="DU720" s="13"/>
      <c r="DV720" s="13"/>
      <c r="DW720" s="13"/>
      <c r="DX720" s="13"/>
      <c r="DY720" s="13"/>
      <c r="DZ720" s="13"/>
      <c r="EA720" s="13"/>
      <c r="EB720" s="13"/>
      <c r="EC720" s="13"/>
      <c r="ED720" s="13"/>
      <c r="EE720" s="13"/>
      <c r="EF720" s="13"/>
      <c r="EG720" s="13"/>
      <c r="EH720" s="13"/>
      <c r="EI720" s="13"/>
      <c r="EJ720" s="13"/>
      <c r="EK720" s="13"/>
      <c r="EL720" s="13"/>
      <c r="EM720" s="13"/>
      <c r="EN720" s="13"/>
      <c r="EO720" s="13"/>
      <c r="EP720" s="13"/>
      <c r="EQ720" s="13"/>
      <c r="ER720" s="13"/>
      <c r="ES720" s="13"/>
      <c r="ET720" s="13"/>
      <c r="EU720" s="13"/>
      <c r="EV720" s="13"/>
      <c r="EW720" s="13"/>
      <c r="EX720" s="13"/>
      <c r="EY720" s="13"/>
      <c r="EZ720" s="13"/>
      <c r="FA720" s="13"/>
      <c r="FB720" s="13"/>
      <c r="FC720" s="13"/>
      <c r="FD720" s="13"/>
      <c r="FE720" s="13"/>
      <c r="FF720" s="13"/>
      <c r="FG720" s="13"/>
      <c r="FH720" s="13"/>
      <c r="FI720" s="13"/>
      <c r="FJ720" s="13"/>
    </row>
    <row r="721" spans="2:166" x14ac:dyDescent="0.25"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B721" s="13"/>
      <c r="DC721" s="13"/>
      <c r="DD721" s="13"/>
      <c r="DE721" s="13"/>
      <c r="DF721" s="13"/>
      <c r="DG721" s="13"/>
      <c r="DH721" s="13"/>
      <c r="DI721" s="13"/>
      <c r="DJ721" s="13"/>
      <c r="DK721" s="13"/>
      <c r="DL721" s="13"/>
      <c r="DM721" s="13"/>
      <c r="DN721" s="13"/>
      <c r="DO721" s="13"/>
      <c r="DP721" s="13"/>
      <c r="DQ721" s="13"/>
      <c r="DR721" s="13"/>
      <c r="DS721" s="13"/>
      <c r="DT721" s="13"/>
      <c r="DU721" s="13"/>
      <c r="DV721" s="13"/>
      <c r="DW721" s="13"/>
      <c r="DX721" s="13"/>
      <c r="DY721" s="13"/>
      <c r="DZ721" s="13"/>
      <c r="EA721" s="13"/>
      <c r="EB721" s="13"/>
      <c r="EC721" s="13"/>
      <c r="ED721" s="13"/>
      <c r="EE721" s="13"/>
      <c r="EF721" s="13"/>
      <c r="EG721" s="13"/>
      <c r="EH721" s="13"/>
      <c r="EI721" s="13"/>
      <c r="EJ721" s="13"/>
      <c r="EK721" s="13"/>
      <c r="EL721" s="13"/>
      <c r="EM721" s="13"/>
      <c r="EN721" s="13"/>
      <c r="EO721" s="13"/>
      <c r="EP721" s="13"/>
      <c r="EQ721" s="13"/>
      <c r="ER721" s="13"/>
      <c r="ES721" s="13"/>
      <c r="ET721" s="13"/>
      <c r="EU721" s="13"/>
      <c r="EV721" s="13"/>
      <c r="EW721" s="13"/>
      <c r="EX721" s="13"/>
      <c r="EY721" s="13"/>
      <c r="EZ721" s="13"/>
      <c r="FA721" s="13"/>
      <c r="FB721" s="13"/>
      <c r="FC721" s="13"/>
      <c r="FD721" s="13"/>
      <c r="FE721" s="13"/>
      <c r="FF721" s="13"/>
      <c r="FG721" s="13"/>
      <c r="FH721" s="13"/>
      <c r="FI721" s="13"/>
      <c r="FJ721" s="13"/>
    </row>
    <row r="722" spans="2:166" x14ac:dyDescent="0.25"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B722" s="13"/>
      <c r="DC722" s="13"/>
      <c r="DD722" s="13"/>
      <c r="DE722" s="13"/>
      <c r="DF722" s="13"/>
      <c r="DG722" s="13"/>
      <c r="DH722" s="13"/>
      <c r="DI722" s="13"/>
      <c r="DJ722" s="13"/>
      <c r="DK722" s="13"/>
      <c r="DL722" s="13"/>
      <c r="DM722" s="13"/>
      <c r="DN722" s="13"/>
      <c r="DO722" s="13"/>
      <c r="DP722" s="13"/>
      <c r="DQ722" s="13"/>
      <c r="DR722" s="13"/>
      <c r="DS722" s="13"/>
      <c r="DT722" s="13"/>
      <c r="DU722" s="13"/>
      <c r="DV722" s="13"/>
      <c r="DW722" s="13"/>
      <c r="DX722" s="13"/>
      <c r="DY722" s="13"/>
      <c r="DZ722" s="13"/>
      <c r="EA722" s="13"/>
      <c r="EB722" s="13"/>
      <c r="EC722" s="13"/>
      <c r="ED722" s="13"/>
      <c r="EE722" s="13"/>
      <c r="EF722" s="13"/>
      <c r="EG722" s="13"/>
      <c r="EH722" s="13"/>
      <c r="EI722" s="13"/>
      <c r="EJ722" s="13"/>
      <c r="EK722" s="13"/>
      <c r="EL722" s="13"/>
      <c r="EM722" s="13"/>
      <c r="EN722" s="13"/>
      <c r="EO722" s="13"/>
      <c r="EP722" s="13"/>
      <c r="EQ722" s="13"/>
      <c r="ER722" s="13"/>
      <c r="ES722" s="13"/>
      <c r="ET722" s="13"/>
      <c r="EU722" s="13"/>
      <c r="EV722" s="13"/>
      <c r="EW722" s="13"/>
      <c r="EX722" s="13"/>
      <c r="EY722" s="13"/>
      <c r="EZ722" s="13"/>
      <c r="FA722" s="13"/>
      <c r="FB722" s="13"/>
      <c r="FC722" s="13"/>
      <c r="FD722" s="13"/>
      <c r="FE722" s="13"/>
      <c r="FF722" s="13"/>
      <c r="FG722" s="13"/>
      <c r="FH722" s="13"/>
      <c r="FI722" s="13"/>
      <c r="FJ722" s="13"/>
    </row>
    <row r="723" spans="2:166" x14ac:dyDescent="0.25"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B723" s="13"/>
      <c r="DC723" s="13"/>
      <c r="DD723" s="13"/>
      <c r="DE723" s="13"/>
      <c r="DF723" s="13"/>
      <c r="DG723" s="13"/>
      <c r="DH723" s="13"/>
      <c r="DI723" s="13"/>
      <c r="DJ723" s="13"/>
      <c r="DK723" s="13"/>
      <c r="DL723" s="13"/>
      <c r="DM723" s="13"/>
      <c r="DN723" s="13"/>
      <c r="DO723" s="13"/>
      <c r="DP723" s="13"/>
      <c r="DQ723" s="13"/>
      <c r="DR723" s="13"/>
      <c r="DS723" s="13"/>
      <c r="DT723" s="13"/>
      <c r="DU723" s="13"/>
      <c r="DV723" s="13"/>
      <c r="DW723" s="13"/>
      <c r="DX723" s="13"/>
      <c r="DY723" s="13"/>
      <c r="DZ723" s="13"/>
      <c r="EA723" s="13"/>
      <c r="EB723" s="13"/>
      <c r="EC723" s="13"/>
      <c r="ED723" s="13"/>
      <c r="EE723" s="13"/>
      <c r="EF723" s="13"/>
      <c r="EG723" s="13"/>
      <c r="EH723" s="13"/>
      <c r="EI723" s="13"/>
      <c r="EJ723" s="13"/>
      <c r="EK723" s="13"/>
      <c r="EL723" s="13"/>
      <c r="EM723" s="13"/>
      <c r="EN723" s="13"/>
      <c r="EO723" s="13"/>
      <c r="EP723" s="13"/>
      <c r="EQ723" s="13"/>
      <c r="ER723" s="13"/>
      <c r="ES723" s="13"/>
      <c r="ET723" s="13"/>
      <c r="EU723" s="13"/>
      <c r="EV723" s="13"/>
      <c r="EW723" s="13"/>
      <c r="EX723" s="13"/>
      <c r="EY723" s="13"/>
      <c r="EZ723" s="13"/>
      <c r="FA723" s="13"/>
      <c r="FB723" s="13"/>
      <c r="FC723" s="13"/>
      <c r="FD723" s="13"/>
      <c r="FE723" s="13"/>
      <c r="FF723" s="13"/>
      <c r="FG723" s="13"/>
      <c r="FH723" s="13"/>
      <c r="FI723" s="13"/>
      <c r="FJ723" s="13"/>
    </row>
    <row r="724" spans="2:166" x14ac:dyDescent="0.25"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B724" s="13"/>
      <c r="DC724" s="13"/>
      <c r="DD724" s="13"/>
      <c r="DE724" s="13"/>
      <c r="DF724" s="13"/>
      <c r="DG724" s="13"/>
      <c r="DH724" s="13"/>
      <c r="DI724" s="13"/>
      <c r="DJ724" s="13"/>
      <c r="DK724" s="13"/>
      <c r="DL724" s="13"/>
      <c r="DM724" s="13"/>
      <c r="DN724" s="13"/>
      <c r="DO724" s="13"/>
      <c r="DP724" s="13"/>
      <c r="DQ724" s="13"/>
      <c r="DR724" s="13"/>
      <c r="DS724" s="13"/>
      <c r="DT724" s="13"/>
      <c r="DU724" s="13"/>
      <c r="DV724" s="13"/>
      <c r="DW724" s="13"/>
      <c r="DX724" s="13"/>
      <c r="DY724" s="13"/>
      <c r="DZ724" s="13"/>
      <c r="EA724" s="13"/>
      <c r="EB724" s="13"/>
      <c r="EC724" s="13"/>
      <c r="ED724" s="13"/>
      <c r="EE724" s="13"/>
      <c r="EF724" s="13"/>
      <c r="EG724" s="13"/>
      <c r="EH724" s="13"/>
      <c r="EI724" s="13"/>
      <c r="EJ724" s="13"/>
      <c r="EK724" s="13"/>
      <c r="EL724" s="13"/>
      <c r="EM724" s="13"/>
      <c r="EN724" s="13"/>
      <c r="EO724" s="13"/>
      <c r="EP724" s="13"/>
      <c r="EQ724" s="13"/>
      <c r="ER724" s="13"/>
      <c r="ES724" s="13"/>
      <c r="ET724" s="13"/>
      <c r="EU724" s="13"/>
      <c r="EV724" s="13"/>
      <c r="EW724" s="13"/>
      <c r="EX724" s="13"/>
      <c r="EY724" s="13"/>
      <c r="EZ724" s="13"/>
      <c r="FA724" s="13"/>
      <c r="FB724" s="13"/>
      <c r="FC724" s="13"/>
      <c r="FD724" s="13"/>
      <c r="FE724" s="13"/>
      <c r="FF724" s="13"/>
      <c r="FG724" s="13"/>
      <c r="FH724" s="13"/>
      <c r="FI724" s="13"/>
      <c r="FJ724" s="13"/>
    </row>
    <row r="725" spans="2:166" x14ac:dyDescent="0.25"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B725" s="13"/>
      <c r="DC725" s="13"/>
      <c r="DD725" s="13"/>
      <c r="DE725" s="13"/>
      <c r="DF725" s="13"/>
      <c r="DG725" s="13"/>
      <c r="DH725" s="13"/>
      <c r="DI725" s="13"/>
      <c r="DJ725" s="13"/>
      <c r="DK725" s="13"/>
      <c r="DL725" s="13"/>
      <c r="DM725" s="13"/>
      <c r="DN725" s="13"/>
      <c r="DO725" s="13"/>
      <c r="DP725" s="13"/>
      <c r="DQ725" s="13"/>
      <c r="DR725" s="13"/>
      <c r="DS725" s="13"/>
      <c r="DT725" s="13"/>
      <c r="DU725" s="13"/>
      <c r="DV725" s="13"/>
      <c r="DW725" s="13"/>
      <c r="DX725" s="13"/>
      <c r="DY725" s="13"/>
      <c r="DZ725" s="13"/>
      <c r="EA725" s="13"/>
      <c r="EB725" s="13"/>
      <c r="EC725" s="13"/>
      <c r="ED725" s="13"/>
      <c r="EE725" s="13"/>
      <c r="EF725" s="13"/>
      <c r="EG725" s="13"/>
      <c r="EH725" s="13"/>
      <c r="EI725" s="13"/>
      <c r="EJ725" s="13"/>
      <c r="EK725" s="13"/>
      <c r="EL725" s="13"/>
      <c r="EM725" s="13"/>
      <c r="EN725" s="13"/>
      <c r="EO725" s="13"/>
      <c r="EP725" s="13"/>
      <c r="EQ725" s="13"/>
      <c r="ER725" s="13"/>
      <c r="ES725" s="13"/>
      <c r="ET725" s="13"/>
      <c r="EU725" s="13"/>
      <c r="EV725" s="13"/>
      <c r="EW725" s="13"/>
      <c r="EX725" s="13"/>
      <c r="EY725" s="13"/>
      <c r="EZ725" s="13"/>
      <c r="FA725" s="13"/>
      <c r="FB725" s="13"/>
      <c r="FC725" s="13"/>
      <c r="FD725" s="13"/>
      <c r="FE725" s="13"/>
      <c r="FF725" s="13"/>
      <c r="FG725" s="13"/>
      <c r="FH725" s="13"/>
      <c r="FI725" s="13"/>
      <c r="FJ725" s="13"/>
    </row>
    <row r="726" spans="2:166" x14ac:dyDescent="0.25"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B726" s="13"/>
      <c r="DC726" s="13"/>
      <c r="DD726" s="13"/>
      <c r="DE726" s="13"/>
      <c r="DF726" s="13"/>
      <c r="DG726" s="13"/>
      <c r="DH726" s="13"/>
      <c r="DI726" s="13"/>
      <c r="DJ726" s="13"/>
      <c r="DK726" s="13"/>
      <c r="DL726" s="13"/>
      <c r="DM726" s="13"/>
      <c r="DN726" s="13"/>
      <c r="DO726" s="13"/>
      <c r="DP726" s="13"/>
      <c r="DQ726" s="13"/>
      <c r="DR726" s="13"/>
      <c r="DS726" s="13"/>
      <c r="DT726" s="13"/>
      <c r="DU726" s="13"/>
      <c r="DV726" s="13"/>
      <c r="DW726" s="13"/>
      <c r="DX726" s="13"/>
      <c r="DY726" s="13"/>
      <c r="DZ726" s="13"/>
      <c r="EA726" s="13"/>
      <c r="EB726" s="13"/>
      <c r="EC726" s="13"/>
      <c r="ED726" s="13"/>
      <c r="EE726" s="13"/>
      <c r="EF726" s="13"/>
      <c r="EG726" s="13"/>
      <c r="EH726" s="13"/>
      <c r="EI726" s="13"/>
      <c r="EJ726" s="13"/>
      <c r="EK726" s="13"/>
      <c r="EL726" s="13"/>
      <c r="EM726" s="13"/>
      <c r="EN726" s="13"/>
      <c r="EO726" s="13"/>
      <c r="EP726" s="13"/>
      <c r="EQ726" s="13"/>
      <c r="ER726" s="13"/>
      <c r="ES726" s="13"/>
      <c r="ET726" s="13"/>
      <c r="EU726" s="13"/>
      <c r="EV726" s="13"/>
      <c r="EW726" s="13"/>
      <c r="EX726" s="13"/>
      <c r="EY726" s="13"/>
      <c r="EZ726" s="13"/>
      <c r="FA726" s="13"/>
      <c r="FB726" s="13"/>
      <c r="FC726" s="13"/>
      <c r="FD726" s="13"/>
      <c r="FE726" s="13"/>
      <c r="FF726" s="13"/>
      <c r="FG726" s="13"/>
      <c r="FH726" s="13"/>
      <c r="FI726" s="13"/>
      <c r="FJ726" s="13"/>
    </row>
    <row r="727" spans="2:166" x14ac:dyDescent="0.25"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B727" s="13"/>
      <c r="DC727" s="13"/>
      <c r="DD727" s="13"/>
      <c r="DE727" s="13"/>
      <c r="DF727" s="13"/>
      <c r="DG727" s="13"/>
      <c r="DH727" s="13"/>
      <c r="DI727" s="13"/>
      <c r="DJ727" s="13"/>
      <c r="DK727" s="13"/>
      <c r="DL727" s="13"/>
      <c r="DM727" s="13"/>
      <c r="DN727" s="13"/>
      <c r="DO727" s="13"/>
      <c r="DP727" s="13"/>
      <c r="DQ727" s="13"/>
      <c r="DR727" s="13"/>
      <c r="DS727" s="13"/>
      <c r="DT727" s="13"/>
      <c r="DU727" s="13"/>
      <c r="DV727" s="13"/>
      <c r="DW727" s="13"/>
      <c r="DX727" s="13"/>
      <c r="DY727" s="13"/>
      <c r="DZ727" s="13"/>
      <c r="EA727" s="13"/>
      <c r="EB727" s="13"/>
      <c r="EC727" s="13"/>
      <c r="ED727" s="13"/>
      <c r="EE727" s="13"/>
      <c r="EF727" s="13"/>
      <c r="EG727" s="13"/>
      <c r="EH727" s="13"/>
      <c r="EI727" s="13"/>
      <c r="EJ727" s="13"/>
      <c r="EK727" s="13"/>
      <c r="EL727" s="13"/>
      <c r="EM727" s="13"/>
      <c r="EN727" s="13"/>
      <c r="EO727" s="13"/>
      <c r="EP727" s="13"/>
      <c r="EQ727" s="13"/>
      <c r="ER727" s="13"/>
      <c r="ES727" s="13"/>
      <c r="ET727" s="13"/>
      <c r="EU727" s="13"/>
      <c r="EV727" s="13"/>
      <c r="EW727" s="13"/>
      <c r="EX727" s="13"/>
      <c r="EY727" s="13"/>
      <c r="EZ727" s="13"/>
      <c r="FA727" s="13"/>
      <c r="FB727" s="13"/>
      <c r="FC727" s="13"/>
      <c r="FD727" s="13"/>
      <c r="FE727" s="13"/>
      <c r="FF727" s="13"/>
      <c r="FG727" s="13"/>
      <c r="FH727" s="13"/>
      <c r="FI727" s="13"/>
      <c r="FJ727" s="13"/>
    </row>
    <row r="728" spans="2:166" x14ac:dyDescent="0.25"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B728" s="13"/>
      <c r="DC728" s="13"/>
      <c r="DD728" s="13"/>
      <c r="DE728" s="13"/>
      <c r="DF728" s="13"/>
      <c r="DG728" s="13"/>
      <c r="DH728" s="13"/>
      <c r="DI728" s="13"/>
      <c r="DJ728" s="13"/>
      <c r="DK728" s="13"/>
      <c r="DL728" s="13"/>
      <c r="DM728" s="13"/>
      <c r="DN728" s="13"/>
      <c r="DO728" s="13"/>
      <c r="DP728" s="13"/>
      <c r="DQ728" s="13"/>
      <c r="DR728" s="13"/>
      <c r="DS728" s="13"/>
      <c r="DT728" s="13"/>
      <c r="DU728" s="13"/>
      <c r="DV728" s="13"/>
      <c r="DW728" s="13"/>
      <c r="DX728" s="13"/>
      <c r="DY728" s="13"/>
      <c r="DZ728" s="13"/>
      <c r="EA728" s="13"/>
      <c r="EB728" s="13"/>
      <c r="EC728" s="13"/>
      <c r="ED728" s="13"/>
      <c r="EE728" s="13"/>
      <c r="EF728" s="13"/>
      <c r="EG728" s="13"/>
      <c r="EH728" s="13"/>
      <c r="EI728" s="13"/>
      <c r="EJ728" s="13"/>
      <c r="EK728" s="13"/>
      <c r="EL728" s="13"/>
      <c r="EM728" s="13"/>
      <c r="EN728" s="13"/>
      <c r="EO728" s="13"/>
      <c r="EP728" s="13"/>
      <c r="EQ728" s="13"/>
      <c r="ER728" s="13"/>
      <c r="ES728" s="13"/>
      <c r="ET728" s="13"/>
      <c r="EU728" s="13"/>
      <c r="EV728" s="13"/>
      <c r="EW728" s="13"/>
      <c r="EX728" s="13"/>
      <c r="EY728" s="13"/>
      <c r="EZ728" s="13"/>
      <c r="FA728" s="13"/>
      <c r="FB728" s="13"/>
      <c r="FC728" s="13"/>
      <c r="FD728" s="13"/>
      <c r="FE728" s="13"/>
      <c r="FF728" s="13"/>
      <c r="FG728" s="13"/>
      <c r="FH728" s="13"/>
      <c r="FI728" s="13"/>
      <c r="FJ728" s="13"/>
    </row>
    <row r="729" spans="2:166" x14ac:dyDescent="0.25"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B729" s="13"/>
      <c r="DC729" s="13"/>
      <c r="DD729" s="13"/>
      <c r="DE729" s="13"/>
      <c r="DF729" s="13"/>
      <c r="DG729" s="13"/>
      <c r="DH729" s="13"/>
      <c r="DI729" s="13"/>
      <c r="DJ729" s="13"/>
      <c r="DK729" s="13"/>
      <c r="DL729" s="13"/>
      <c r="DM729" s="13"/>
      <c r="DN729" s="13"/>
      <c r="DO729" s="13"/>
      <c r="DP729" s="13"/>
      <c r="DQ729" s="13"/>
      <c r="DR729" s="13"/>
      <c r="DS729" s="13"/>
      <c r="DT729" s="13"/>
      <c r="DU729" s="13"/>
      <c r="DV729" s="13"/>
      <c r="DW729" s="13"/>
      <c r="DX729" s="13"/>
      <c r="DY729" s="13"/>
      <c r="DZ729" s="13"/>
      <c r="EA729" s="13"/>
      <c r="EB729" s="13"/>
      <c r="EC729" s="13"/>
      <c r="ED729" s="13"/>
      <c r="EE729" s="13"/>
      <c r="EF729" s="13"/>
      <c r="EG729" s="13"/>
      <c r="EH729" s="13"/>
      <c r="EI729" s="13"/>
      <c r="EJ729" s="13"/>
      <c r="EK729" s="13"/>
      <c r="EL729" s="13"/>
      <c r="EM729" s="13"/>
      <c r="EN729" s="13"/>
      <c r="EO729" s="13"/>
      <c r="EP729" s="13"/>
      <c r="EQ729" s="13"/>
      <c r="ER729" s="13"/>
      <c r="ES729" s="13"/>
      <c r="ET729" s="13"/>
      <c r="EU729" s="13"/>
      <c r="EV729" s="13"/>
      <c r="EW729" s="13"/>
      <c r="EX729" s="13"/>
      <c r="EY729" s="13"/>
      <c r="EZ729" s="13"/>
      <c r="FA729" s="13"/>
      <c r="FB729" s="13"/>
      <c r="FC729" s="13"/>
      <c r="FD729" s="13"/>
      <c r="FE729" s="13"/>
      <c r="FF729" s="13"/>
      <c r="FG729" s="13"/>
      <c r="FH729" s="13"/>
      <c r="FI729" s="13"/>
      <c r="FJ729" s="13"/>
    </row>
    <row r="730" spans="2:166" x14ac:dyDescent="0.25"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B730" s="13"/>
      <c r="DC730" s="13"/>
      <c r="DD730" s="13"/>
      <c r="DE730" s="13"/>
      <c r="DF730" s="13"/>
      <c r="DG730" s="13"/>
      <c r="DH730" s="13"/>
      <c r="DI730" s="13"/>
      <c r="DJ730" s="13"/>
      <c r="DK730" s="13"/>
      <c r="DL730" s="13"/>
      <c r="DM730" s="13"/>
      <c r="DN730" s="13"/>
      <c r="DO730" s="13"/>
      <c r="DP730" s="13"/>
      <c r="DQ730" s="13"/>
      <c r="DR730" s="13"/>
      <c r="DS730" s="13"/>
      <c r="DT730" s="13"/>
      <c r="DU730" s="13"/>
      <c r="DV730" s="13"/>
      <c r="DW730" s="13"/>
      <c r="DX730" s="13"/>
      <c r="DY730" s="13"/>
      <c r="DZ730" s="13"/>
      <c r="EA730" s="13"/>
      <c r="EB730" s="13"/>
      <c r="EC730" s="13"/>
      <c r="ED730" s="13"/>
      <c r="EE730" s="13"/>
      <c r="EF730" s="13"/>
      <c r="EG730" s="13"/>
      <c r="EH730" s="13"/>
      <c r="EI730" s="13"/>
      <c r="EJ730" s="13"/>
      <c r="EK730" s="13"/>
      <c r="EL730" s="13"/>
      <c r="EM730" s="13"/>
      <c r="EN730" s="13"/>
      <c r="EO730" s="13"/>
      <c r="EP730" s="13"/>
      <c r="EQ730" s="13"/>
      <c r="ER730" s="13"/>
      <c r="ES730" s="13"/>
      <c r="ET730" s="13"/>
      <c r="EU730" s="13"/>
      <c r="EV730" s="13"/>
      <c r="EW730" s="13"/>
      <c r="EX730" s="13"/>
      <c r="EY730" s="13"/>
      <c r="EZ730" s="13"/>
      <c r="FA730" s="13"/>
      <c r="FB730" s="13"/>
      <c r="FC730" s="13"/>
      <c r="FD730" s="13"/>
      <c r="FE730" s="13"/>
      <c r="FF730" s="13"/>
      <c r="FG730" s="13"/>
      <c r="FH730" s="13"/>
      <c r="FI730" s="13"/>
      <c r="FJ730" s="13"/>
    </row>
    <row r="731" spans="2:166" x14ac:dyDescent="0.25"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B731" s="13"/>
      <c r="DC731" s="13"/>
      <c r="DD731" s="13"/>
      <c r="DE731" s="13"/>
      <c r="DF731" s="13"/>
      <c r="DG731" s="13"/>
      <c r="DH731" s="13"/>
      <c r="DI731" s="13"/>
      <c r="DJ731" s="13"/>
      <c r="DK731" s="13"/>
      <c r="DL731" s="13"/>
      <c r="DM731" s="13"/>
      <c r="DN731" s="13"/>
      <c r="DO731" s="13"/>
      <c r="DP731" s="13"/>
      <c r="DQ731" s="13"/>
      <c r="DR731" s="13"/>
      <c r="DS731" s="13"/>
      <c r="DT731" s="13"/>
      <c r="DU731" s="13"/>
      <c r="DV731" s="13"/>
      <c r="DW731" s="13"/>
      <c r="DX731" s="13"/>
      <c r="DY731" s="13"/>
      <c r="DZ731" s="13"/>
      <c r="EA731" s="13"/>
      <c r="EB731" s="13"/>
      <c r="EC731" s="13"/>
      <c r="ED731" s="13"/>
      <c r="EE731" s="13"/>
      <c r="EF731" s="13"/>
      <c r="EG731" s="13"/>
      <c r="EH731" s="13"/>
      <c r="EI731" s="13"/>
      <c r="EJ731" s="13"/>
      <c r="EK731" s="13"/>
      <c r="EL731" s="13"/>
      <c r="EM731" s="13"/>
      <c r="EN731" s="13"/>
      <c r="EO731" s="13"/>
      <c r="EP731" s="13"/>
      <c r="EQ731" s="13"/>
      <c r="ER731" s="13"/>
      <c r="ES731" s="13"/>
      <c r="ET731" s="13"/>
      <c r="EU731" s="13"/>
      <c r="EV731" s="13"/>
      <c r="EW731" s="13"/>
      <c r="EX731" s="13"/>
      <c r="EY731" s="13"/>
      <c r="EZ731" s="13"/>
      <c r="FA731" s="13"/>
      <c r="FB731" s="13"/>
      <c r="FC731" s="13"/>
      <c r="FD731" s="13"/>
      <c r="FE731" s="13"/>
      <c r="FF731" s="13"/>
      <c r="FG731" s="13"/>
      <c r="FH731" s="13"/>
      <c r="FI731" s="13"/>
      <c r="FJ731" s="13"/>
    </row>
    <row r="732" spans="2:166" x14ac:dyDescent="0.25"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B732" s="13"/>
      <c r="DC732" s="13"/>
      <c r="DD732" s="13"/>
      <c r="DE732" s="13"/>
      <c r="DF732" s="13"/>
      <c r="DG732" s="13"/>
      <c r="DH732" s="13"/>
      <c r="DI732" s="13"/>
      <c r="DJ732" s="13"/>
      <c r="DK732" s="13"/>
      <c r="DL732" s="13"/>
      <c r="DM732" s="13"/>
      <c r="DN732" s="13"/>
      <c r="DO732" s="13"/>
      <c r="DP732" s="13"/>
      <c r="DQ732" s="13"/>
      <c r="DR732" s="13"/>
      <c r="DS732" s="13"/>
      <c r="DT732" s="13"/>
      <c r="DU732" s="13"/>
      <c r="DV732" s="13"/>
      <c r="DW732" s="13"/>
      <c r="DX732" s="13"/>
      <c r="DY732" s="13"/>
      <c r="DZ732" s="13"/>
      <c r="EA732" s="13"/>
      <c r="EB732" s="13"/>
      <c r="EC732" s="13"/>
      <c r="ED732" s="13"/>
      <c r="EE732" s="13"/>
      <c r="EF732" s="13"/>
      <c r="EG732" s="13"/>
      <c r="EH732" s="13"/>
      <c r="EI732" s="13"/>
      <c r="EJ732" s="13"/>
      <c r="EK732" s="13"/>
      <c r="EL732" s="13"/>
      <c r="EM732" s="13"/>
      <c r="EN732" s="13"/>
      <c r="EO732" s="13"/>
      <c r="EP732" s="13"/>
      <c r="EQ732" s="13"/>
      <c r="ER732" s="13"/>
      <c r="ES732" s="13"/>
      <c r="ET732" s="13"/>
      <c r="EU732" s="13"/>
      <c r="EV732" s="13"/>
      <c r="EW732" s="13"/>
      <c r="EX732" s="13"/>
      <c r="EY732" s="13"/>
      <c r="EZ732" s="13"/>
      <c r="FA732" s="13"/>
      <c r="FB732" s="13"/>
      <c r="FC732" s="13"/>
      <c r="FD732" s="13"/>
      <c r="FE732" s="13"/>
      <c r="FF732" s="13"/>
      <c r="FG732" s="13"/>
      <c r="FH732" s="13"/>
      <c r="FI732" s="13"/>
      <c r="FJ732" s="13"/>
    </row>
    <row r="733" spans="2:166" x14ac:dyDescent="0.25"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B733" s="13"/>
      <c r="DC733" s="13"/>
      <c r="DD733" s="13"/>
      <c r="DE733" s="13"/>
      <c r="DF733" s="13"/>
      <c r="DG733" s="13"/>
      <c r="DH733" s="13"/>
      <c r="DI733" s="13"/>
      <c r="DJ733" s="13"/>
      <c r="DK733" s="13"/>
      <c r="DL733" s="13"/>
      <c r="DM733" s="13"/>
      <c r="DN733" s="13"/>
      <c r="DO733" s="13"/>
      <c r="DP733" s="13"/>
      <c r="DQ733" s="13"/>
      <c r="DR733" s="13"/>
      <c r="DS733" s="13"/>
      <c r="DT733" s="13"/>
      <c r="DU733" s="13"/>
      <c r="DV733" s="13"/>
      <c r="DW733" s="13"/>
      <c r="DX733" s="13"/>
      <c r="DY733" s="13"/>
      <c r="DZ733" s="13"/>
      <c r="EA733" s="13"/>
      <c r="EB733" s="13"/>
      <c r="EC733" s="13"/>
      <c r="ED733" s="13"/>
      <c r="EE733" s="13"/>
      <c r="EF733" s="13"/>
      <c r="EG733" s="13"/>
      <c r="EH733" s="13"/>
      <c r="EI733" s="13"/>
      <c r="EJ733" s="13"/>
      <c r="EK733" s="13"/>
      <c r="EL733" s="13"/>
      <c r="EM733" s="13"/>
      <c r="EN733" s="13"/>
      <c r="EO733" s="13"/>
      <c r="EP733" s="13"/>
      <c r="EQ733" s="13"/>
      <c r="ER733" s="13"/>
      <c r="ES733" s="13"/>
      <c r="ET733" s="13"/>
      <c r="EU733" s="13"/>
      <c r="EV733" s="13"/>
      <c r="EW733" s="13"/>
      <c r="EX733" s="13"/>
      <c r="EY733" s="13"/>
      <c r="EZ733" s="13"/>
      <c r="FA733" s="13"/>
      <c r="FB733" s="13"/>
      <c r="FC733" s="13"/>
      <c r="FD733" s="13"/>
      <c r="FE733" s="13"/>
      <c r="FF733" s="13"/>
      <c r="FG733" s="13"/>
      <c r="FH733" s="13"/>
      <c r="FI733" s="13"/>
      <c r="FJ733" s="13"/>
    </row>
    <row r="734" spans="2:166" x14ac:dyDescent="0.25"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B734" s="13"/>
      <c r="DC734" s="13"/>
      <c r="DD734" s="13"/>
      <c r="DE734" s="13"/>
      <c r="DF734" s="13"/>
      <c r="DG734" s="13"/>
      <c r="DH734" s="13"/>
      <c r="DI734" s="13"/>
      <c r="DJ734" s="13"/>
      <c r="DK734" s="13"/>
      <c r="DL734" s="13"/>
      <c r="DM734" s="13"/>
      <c r="DN734" s="13"/>
      <c r="DO734" s="13"/>
      <c r="DP734" s="13"/>
      <c r="DQ734" s="13"/>
      <c r="DR734" s="13"/>
      <c r="DS734" s="13"/>
      <c r="DT734" s="13"/>
      <c r="DU734" s="13"/>
      <c r="DV734" s="13"/>
      <c r="DW734" s="13"/>
      <c r="DX734" s="13"/>
      <c r="DY734" s="13"/>
      <c r="DZ734" s="13"/>
      <c r="EA734" s="13"/>
      <c r="EB734" s="13"/>
      <c r="EC734" s="13"/>
      <c r="ED734" s="13"/>
      <c r="EE734" s="13"/>
      <c r="EF734" s="13"/>
      <c r="EG734" s="13"/>
      <c r="EH734" s="13"/>
      <c r="EI734" s="13"/>
      <c r="EJ734" s="13"/>
      <c r="EK734" s="13"/>
      <c r="EL734" s="13"/>
      <c r="EM734" s="13"/>
      <c r="EN734" s="13"/>
      <c r="EO734" s="13"/>
      <c r="EP734" s="13"/>
      <c r="EQ734" s="13"/>
      <c r="ER734" s="13"/>
      <c r="ES734" s="13"/>
      <c r="ET734" s="13"/>
      <c r="EU734" s="13"/>
      <c r="EV734" s="13"/>
      <c r="EW734" s="13"/>
      <c r="EX734" s="13"/>
      <c r="EY734" s="13"/>
      <c r="EZ734" s="13"/>
      <c r="FA734" s="13"/>
      <c r="FB734" s="13"/>
      <c r="FC734" s="13"/>
      <c r="FD734" s="13"/>
      <c r="FE734" s="13"/>
      <c r="FF734" s="13"/>
      <c r="FG734" s="13"/>
      <c r="FH734" s="13"/>
      <c r="FI734" s="13"/>
      <c r="FJ734" s="13"/>
    </row>
    <row r="735" spans="2:166" x14ac:dyDescent="0.25"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B735" s="13"/>
      <c r="DC735" s="13"/>
      <c r="DD735" s="13"/>
      <c r="DE735" s="13"/>
      <c r="DF735" s="13"/>
      <c r="DG735" s="13"/>
      <c r="DH735" s="13"/>
      <c r="DI735" s="13"/>
      <c r="DJ735" s="13"/>
      <c r="DK735" s="13"/>
      <c r="DL735" s="13"/>
      <c r="DM735" s="13"/>
      <c r="DN735" s="13"/>
      <c r="DO735" s="13"/>
      <c r="DP735" s="13"/>
      <c r="DQ735" s="13"/>
      <c r="DR735" s="13"/>
      <c r="DS735" s="13"/>
      <c r="DT735" s="13"/>
      <c r="DU735" s="13"/>
      <c r="DV735" s="13"/>
      <c r="DW735" s="13"/>
      <c r="DX735" s="13"/>
      <c r="DY735" s="13"/>
      <c r="DZ735" s="13"/>
      <c r="EA735" s="13"/>
      <c r="EB735" s="13"/>
      <c r="EC735" s="13"/>
      <c r="ED735" s="13"/>
      <c r="EE735" s="13"/>
      <c r="EF735" s="13"/>
      <c r="EG735" s="13"/>
      <c r="EH735" s="13"/>
      <c r="EI735" s="13"/>
      <c r="EJ735" s="13"/>
      <c r="EK735" s="13"/>
      <c r="EL735" s="13"/>
      <c r="EM735" s="13"/>
      <c r="EN735" s="13"/>
      <c r="EO735" s="13"/>
      <c r="EP735" s="13"/>
      <c r="EQ735" s="13"/>
      <c r="ER735" s="13"/>
      <c r="ES735" s="13"/>
      <c r="ET735" s="13"/>
      <c r="EU735" s="13"/>
      <c r="EV735" s="13"/>
      <c r="EW735" s="13"/>
      <c r="EX735" s="13"/>
      <c r="EY735" s="13"/>
      <c r="EZ735" s="13"/>
      <c r="FA735" s="13"/>
      <c r="FB735" s="13"/>
      <c r="FC735" s="13"/>
      <c r="FD735" s="13"/>
      <c r="FE735" s="13"/>
      <c r="FF735" s="13"/>
      <c r="FG735" s="13"/>
      <c r="FH735" s="13"/>
      <c r="FI735" s="13"/>
      <c r="FJ735" s="13"/>
    </row>
    <row r="736" spans="2:166" x14ac:dyDescent="0.25"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B736" s="13"/>
      <c r="DC736" s="13"/>
      <c r="DD736" s="13"/>
      <c r="DE736" s="13"/>
      <c r="DF736" s="13"/>
      <c r="DG736" s="13"/>
      <c r="DH736" s="13"/>
      <c r="DI736" s="13"/>
      <c r="DJ736" s="13"/>
      <c r="DK736" s="13"/>
      <c r="DL736" s="13"/>
      <c r="DM736" s="13"/>
      <c r="DN736" s="13"/>
      <c r="DO736" s="13"/>
      <c r="DP736" s="13"/>
      <c r="DQ736" s="13"/>
      <c r="DR736" s="13"/>
      <c r="DS736" s="13"/>
      <c r="DT736" s="13"/>
      <c r="DU736" s="13"/>
      <c r="DV736" s="13"/>
      <c r="DW736" s="13"/>
      <c r="DX736" s="13"/>
      <c r="DY736" s="13"/>
      <c r="DZ736" s="13"/>
      <c r="EA736" s="13"/>
      <c r="EB736" s="13"/>
      <c r="EC736" s="13"/>
      <c r="ED736" s="13"/>
      <c r="EE736" s="13"/>
      <c r="EF736" s="13"/>
      <c r="EG736" s="13"/>
      <c r="EH736" s="13"/>
      <c r="EI736" s="13"/>
      <c r="EJ736" s="13"/>
      <c r="EK736" s="13"/>
      <c r="EL736" s="13"/>
      <c r="EM736" s="13"/>
      <c r="EN736" s="13"/>
      <c r="EO736" s="13"/>
      <c r="EP736" s="13"/>
      <c r="EQ736" s="13"/>
      <c r="ER736" s="13"/>
      <c r="ES736" s="13"/>
      <c r="ET736" s="13"/>
      <c r="EU736" s="13"/>
      <c r="EV736" s="13"/>
      <c r="EW736" s="13"/>
      <c r="EX736" s="13"/>
      <c r="EY736" s="13"/>
      <c r="EZ736" s="13"/>
      <c r="FA736" s="13"/>
      <c r="FB736" s="13"/>
      <c r="FC736" s="13"/>
      <c r="FD736" s="13"/>
      <c r="FE736" s="13"/>
      <c r="FF736" s="13"/>
      <c r="FG736" s="13"/>
      <c r="FH736" s="13"/>
      <c r="FI736" s="13"/>
      <c r="FJ736" s="13"/>
    </row>
    <row r="737" spans="2:166" x14ac:dyDescent="0.25"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B737" s="13"/>
      <c r="DC737" s="13"/>
      <c r="DD737" s="13"/>
      <c r="DE737" s="13"/>
      <c r="DF737" s="13"/>
      <c r="DG737" s="13"/>
      <c r="DH737" s="13"/>
      <c r="DI737" s="13"/>
      <c r="DJ737" s="13"/>
      <c r="DK737" s="13"/>
      <c r="DL737" s="13"/>
      <c r="DM737" s="13"/>
      <c r="DN737" s="13"/>
      <c r="DO737" s="13"/>
      <c r="DP737" s="13"/>
      <c r="DQ737" s="13"/>
      <c r="DR737" s="13"/>
      <c r="DS737" s="13"/>
      <c r="DT737" s="13"/>
      <c r="DU737" s="13"/>
      <c r="DV737" s="13"/>
      <c r="DW737" s="13"/>
      <c r="DX737" s="13"/>
      <c r="DY737" s="13"/>
      <c r="DZ737" s="13"/>
      <c r="EA737" s="13"/>
      <c r="EB737" s="13"/>
      <c r="EC737" s="13"/>
      <c r="ED737" s="13"/>
      <c r="EE737" s="13"/>
      <c r="EF737" s="13"/>
      <c r="EG737" s="13"/>
      <c r="EH737" s="13"/>
      <c r="EI737" s="13"/>
      <c r="EJ737" s="13"/>
      <c r="EK737" s="13"/>
      <c r="EL737" s="13"/>
      <c r="EM737" s="13"/>
      <c r="EN737" s="13"/>
      <c r="EO737" s="13"/>
      <c r="EP737" s="13"/>
      <c r="EQ737" s="13"/>
      <c r="ER737" s="13"/>
      <c r="ES737" s="13"/>
      <c r="ET737" s="13"/>
      <c r="EU737" s="13"/>
      <c r="EV737" s="13"/>
      <c r="EW737" s="13"/>
      <c r="EX737" s="13"/>
      <c r="EY737" s="13"/>
      <c r="EZ737" s="13"/>
      <c r="FA737" s="13"/>
      <c r="FB737" s="13"/>
      <c r="FC737" s="13"/>
      <c r="FD737" s="13"/>
      <c r="FE737" s="13"/>
      <c r="FF737" s="13"/>
      <c r="FG737" s="13"/>
      <c r="FH737" s="13"/>
      <c r="FI737" s="13"/>
      <c r="FJ737" s="13"/>
    </row>
    <row r="738" spans="2:166" x14ac:dyDescent="0.25"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B738" s="13"/>
      <c r="DC738" s="13"/>
      <c r="DD738" s="13"/>
      <c r="DE738" s="13"/>
      <c r="DF738" s="13"/>
      <c r="DG738" s="13"/>
      <c r="DH738" s="13"/>
      <c r="DI738" s="13"/>
      <c r="DJ738" s="13"/>
      <c r="DK738" s="13"/>
      <c r="DL738" s="13"/>
      <c r="DM738" s="13"/>
      <c r="DN738" s="13"/>
      <c r="DO738" s="13"/>
      <c r="DP738" s="13"/>
      <c r="DQ738" s="13"/>
      <c r="DR738" s="13"/>
      <c r="DS738" s="13"/>
      <c r="DT738" s="13"/>
      <c r="DU738" s="13"/>
      <c r="DV738" s="13"/>
      <c r="DW738" s="13"/>
      <c r="DX738" s="13"/>
      <c r="DY738" s="13"/>
      <c r="DZ738" s="13"/>
      <c r="EA738" s="13"/>
      <c r="EB738" s="13"/>
      <c r="EC738" s="13"/>
      <c r="ED738" s="13"/>
      <c r="EE738" s="13"/>
      <c r="EF738" s="13"/>
      <c r="EG738" s="13"/>
      <c r="EH738" s="13"/>
      <c r="EI738" s="13"/>
      <c r="EJ738" s="13"/>
      <c r="EK738" s="13"/>
      <c r="EL738" s="13"/>
      <c r="EM738" s="13"/>
      <c r="EN738" s="13"/>
      <c r="EO738" s="13"/>
      <c r="EP738" s="13"/>
      <c r="EQ738" s="13"/>
      <c r="ER738" s="13"/>
      <c r="ES738" s="13"/>
      <c r="ET738" s="13"/>
      <c r="EU738" s="13"/>
      <c r="EV738" s="13"/>
      <c r="EW738" s="13"/>
      <c r="EX738" s="13"/>
      <c r="EY738" s="13"/>
      <c r="EZ738" s="13"/>
      <c r="FA738" s="13"/>
      <c r="FB738" s="13"/>
      <c r="FC738" s="13"/>
      <c r="FD738" s="13"/>
      <c r="FE738" s="13"/>
      <c r="FF738" s="13"/>
      <c r="FG738" s="13"/>
      <c r="FH738" s="13"/>
      <c r="FI738" s="13"/>
      <c r="FJ738" s="13"/>
    </row>
    <row r="739" spans="2:166" x14ac:dyDescent="0.25"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B739" s="13"/>
      <c r="DC739" s="13"/>
      <c r="DD739" s="13"/>
      <c r="DE739" s="13"/>
      <c r="DF739" s="13"/>
      <c r="DG739" s="13"/>
      <c r="DH739" s="13"/>
      <c r="DI739" s="13"/>
      <c r="DJ739" s="13"/>
      <c r="DK739" s="13"/>
      <c r="DL739" s="13"/>
      <c r="DM739" s="13"/>
      <c r="DN739" s="13"/>
      <c r="DO739" s="13"/>
      <c r="DP739" s="13"/>
      <c r="DQ739" s="13"/>
      <c r="DR739" s="13"/>
      <c r="DS739" s="13"/>
      <c r="DT739" s="13"/>
      <c r="DU739" s="13"/>
      <c r="DV739" s="13"/>
      <c r="DW739" s="13"/>
      <c r="DX739" s="13"/>
      <c r="DY739" s="13"/>
      <c r="DZ739" s="13"/>
      <c r="EA739" s="13"/>
      <c r="EB739" s="13"/>
      <c r="EC739" s="13"/>
      <c r="ED739" s="13"/>
      <c r="EE739" s="13"/>
      <c r="EF739" s="13"/>
      <c r="EG739" s="13"/>
      <c r="EH739" s="13"/>
      <c r="EI739" s="13"/>
      <c r="EJ739" s="13"/>
      <c r="EK739" s="13"/>
      <c r="EL739" s="13"/>
      <c r="EM739" s="13"/>
      <c r="EN739" s="13"/>
      <c r="EO739" s="13"/>
      <c r="EP739" s="13"/>
      <c r="EQ739" s="13"/>
      <c r="ER739" s="13"/>
      <c r="ES739" s="13"/>
      <c r="ET739" s="13"/>
      <c r="EU739" s="13"/>
      <c r="EV739" s="13"/>
      <c r="EW739" s="13"/>
      <c r="EX739" s="13"/>
      <c r="EY739" s="13"/>
      <c r="EZ739" s="13"/>
      <c r="FA739" s="13"/>
      <c r="FB739" s="13"/>
      <c r="FC739" s="13"/>
      <c r="FD739" s="13"/>
      <c r="FE739" s="13"/>
      <c r="FF739" s="13"/>
      <c r="FG739" s="13"/>
      <c r="FH739" s="13"/>
      <c r="FI739" s="13"/>
      <c r="FJ739" s="13"/>
    </row>
    <row r="740" spans="2:166" x14ac:dyDescent="0.25"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B740" s="13"/>
      <c r="DC740" s="13"/>
      <c r="DD740" s="13"/>
      <c r="DE740" s="13"/>
      <c r="DF740" s="13"/>
      <c r="DG740" s="13"/>
      <c r="DH740" s="13"/>
      <c r="DI740" s="13"/>
      <c r="DJ740" s="13"/>
      <c r="DK740" s="13"/>
      <c r="DL740" s="13"/>
      <c r="DM740" s="13"/>
      <c r="DN740" s="13"/>
      <c r="DO740" s="13"/>
      <c r="DP740" s="13"/>
      <c r="DQ740" s="13"/>
      <c r="DR740" s="13"/>
      <c r="DS740" s="13"/>
      <c r="DT740" s="13"/>
      <c r="DU740" s="13"/>
      <c r="DV740" s="13"/>
      <c r="DW740" s="13"/>
      <c r="DX740" s="13"/>
      <c r="DY740" s="13"/>
      <c r="DZ740" s="13"/>
      <c r="EA740" s="13"/>
      <c r="EB740" s="13"/>
      <c r="EC740" s="13"/>
      <c r="ED740" s="13"/>
      <c r="EE740" s="13"/>
      <c r="EF740" s="13"/>
      <c r="EG740" s="13"/>
      <c r="EH740" s="13"/>
      <c r="EI740" s="13"/>
      <c r="EJ740" s="13"/>
      <c r="EK740" s="13"/>
      <c r="EL740" s="13"/>
      <c r="EM740" s="13"/>
      <c r="EN740" s="13"/>
      <c r="EO740" s="13"/>
      <c r="EP740" s="13"/>
      <c r="EQ740" s="13"/>
      <c r="ER740" s="13"/>
      <c r="ES740" s="13"/>
      <c r="ET740" s="13"/>
      <c r="EU740" s="13"/>
      <c r="EV740" s="13"/>
      <c r="EW740" s="13"/>
      <c r="EX740" s="13"/>
      <c r="EY740" s="13"/>
      <c r="EZ740" s="13"/>
      <c r="FA740" s="13"/>
      <c r="FB740" s="13"/>
      <c r="FC740" s="13"/>
      <c r="FD740" s="13"/>
      <c r="FE740" s="13"/>
      <c r="FF740" s="13"/>
      <c r="FG740" s="13"/>
      <c r="FH740" s="13"/>
      <c r="FI740" s="13"/>
      <c r="FJ740" s="13"/>
    </row>
    <row r="741" spans="2:166" x14ac:dyDescent="0.25"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B741" s="13"/>
      <c r="DC741" s="13"/>
      <c r="DD741" s="13"/>
      <c r="DE741" s="13"/>
      <c r="DF741" s="13"/>
      <c r="DG741" s="13"/>
      <c r="DH741" s="13"/>
      <c r="DI741" s="13"/>
      <c r="DJ741" s="13"/>
      <c r="DK741" s="13"/>
      <c r="DL741" s="13"/>
      <c r="DM741" s="13"/>
      <c r="DN741" s="13"/>
      <c r="DO741" s="13"/>
      <c r="DP741" s="13"/>
      <c r="DQ741" s="13"/>
      <c r="DR741" s="13"/>
      <c r="DS741" s="13"/>
      <c r="DT741" s="13"/>
      <c r="DU741" s="13"/>
      <c r="DV741" s="13"/>
      <c r="DW741" s="13"/>
      <c r="DX741" s="13"/>
      <c r="DY741" s="13"/>
      <c r="DZ741" s="13"/>
      <c r="EA741" s="13"/>
      <c r="EB741" s="13"/>
      <c r="EC741" s="13"/>
      <c r="ED741" s="13"/>
      <c r="EE741" s="13"/>
      <c r="EF741" s="13"/>
      <c r="EG741" s="13"/>
      <c r="EH741" s="13"/>
      <c r="EI741" s="13"/>
      <c r="EJ741" s="13"/>
      <c r="EK741" s="13"/>
      <c r="EL741" s="13"/>
      <c r="EM741" s="13"/>
      <c r="EN741" s="13"/>
      <c r="EO741" s="13"/>
      <c r="EP741" s="13"/>
      <c r="EQ741" s="13"/>
      <c r="ER741" s="13"/>
      <c r="ES741" s="13"/>
      <c r="ET741" s="13"/>
      <c r="EU741" s="13"/>
      <c r="EV741" s="13"/>
      <c r="EW741" s="13"/>
      <c r="EX741" s="13"/>
      <c r="EY741" s="13"/>
      <c r="EZ741" s="13"/>
      <c r="FA741" s="13"/>
      <c r="FB741" s="13"/>
      <c r="FC741" s="13"/>
      <c r="FD741" s="13"/>
      <c r="FE741" s="13"/>
      <c r="FF741" s="13"/>
      <c r="FG741" s="13"/>
      <c r="FH741" s="13"/>
      <c r="FI741" s="13"/>
      <c r="FJ741" s="13"/>
    </row>
    <row r="742" spans="2:166" x14ac:dyDescent="0.25"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B742" s="13"/>
      <c r="DC742" s="13"/>
      <c r="DD742" s="13"/>
      <c r="DE742" s="13"/>
      <c r="DF742" s="13"/>
      <c r="DG742" s="13"/>
      <c r="DH742" s="13"/>
      <c r="DI742" s="13"/>
      <c r="DJ742" s="13"/>
      <c r="DK742" s="13"/>
      <c r="DL742" s="13"/>
      <c r="DM742" s="13"/>
      <c r="DN742" s="13"/>
      <c r="DO742" s="13"/>
      <c r="DP742" s="13"/>
      <c r="DQ742" s="13"/>
      <c r="DR742" s="13"/>
      <c r="DS742" s="13"/>
      <c r="DT742" s="13"/>
      <c r="DU742" s="13"/>
      <c r="DV742" s="13"/>
      <c r="DW742" s="13"/>
      <c r="DX742" s="13"/>
      <c r="DY742" s="13"/>
      <c r="DZ742" s="13"/>
      <c r="EA742" s="13"/>
      <c r="EB742" s="13"/>
      <c r="EC742" s="13"/>
      <c r="ED742" s="13"/>
      <c r="EE742" s="13"/>
      <c r="EF742" s="13"/>
      <c r="EG742" s="13"/>
      <c r="EH742" s="13"/>
      <c r="EI742" s="13"/>
      <c r="EJ742" s="13"/>
      <c r="EK742" s="13"/>
      <c r="EL742" s="13"/>
      <c r="EM742" s="13"/>
      <c r="EN742" s="13"/>
      <c r="EO742" s="13"/>
      <c r="EP742" s="13"/>
      <c r="EQ742" s="13"/>
      <c r="ER742" s="13"/>
      <c r="ES742" s="13"/>
      <c r="ET742" s="13"/>
      <c r="EU742" s="13"/>
      <c r="EV742" s="13"/>
      <c r="EW742" s="13"/>
      <c r="EX742" s="13"/>
      <c r="EY742" s="13"/>
      <c r="EZ742" s="13"/>
      <c r="FA742" s="13"/>
      <c r="FB742" s="13"/>
      <c r="FC742" s="13"/>
      <c r="FD742" s="13"/>
      <c r="FE742" s="13"/>
      <c r="FF742" s="13"/>
      <c r="FG742" s="13"/>
      <c r="FH742" s="13"/>
      <c r="FI742" s="13"/>
      <c r="FJ742" s="13"/>
    </row>
    <row r="743" spans="2:166" x14ac:dyDescent="0.25"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B743" s="13"/>
      <c r="DC743" s="13"/>
      <c r="DD743" s="13"/>
      <c r="DE743" s="13"/>
      <c r="DF743" s="13"/>
      <c r="DG743" s="13"/>
      <c r="DH743" s="13"/>
      <c r="DI743" s="13"/>
      <c r="DJ743" s="13"/>
      <c r="DK743" s="13"/>
      <c r="DL743" s="13"/>
      <c r="DM743" s="13"/>
      <c r="DN743" s="13"/>
      <c r="DO743" s="13"/>
      <c r="DP743" s="13"/>
      <c r="DQ743" s="13"/>
      <c r="DR743" s="13"/>
      <c r="DS743" s="13"/>
      <c r="DT743" s="13"/>
      <c r="DU743" s="13"/>
      <c r="DV743" s="13"/>
      <c r="DW743" s="13"/>
      <c r="DX743" s="13"/>
      <c r="DY743" s="13"/>
      <c r="DZ743" s="13"/>
      <c r="EA743" s="13"/>
      <c r="EB743" s="13"/>
      <c r="EC743" s="13"/>
      <c r="ED743" s="13"/>
      <c r="EE743" s="13"/>
      <c r="EF743" s="13"/>
      <c r="EG743" s="13"/>
      <c r="EH743" s="13"/>
      <c r="EI743" s="13"/>
      <c r="EJ743" s="13"/>
      <c r="EK743" s="13"/>
      <c r="EL743" s="13"/>
      <c r="EM743" s="13"/>
      <c r="EN743" s="13"/>
      <c r="EO743" s="13"/>
      <c r="EP743" s="13"/>
      <c r="EQ743" s="13"/>
      <c r="ER743" s="13"/>
      <c r="ES743" s="13"/>
      <c r="ET743" s="13"/>
      <c r="EU743" s="13"/>
      <c r="EV743" s="13"/>
      <c r="EW743" s="13"/>
      <c r="EX743" s="13"/>
      <c r="EY743" s="13"/>
      <c r="EZ743" s="13"/>
      <c r="FA743" s="13"/>
      <c r="FB743" s="13"/>
      <c r="FC743" s="13"/>
      <c r="FD743" s="13"/>
      <c r="FE743" s="13"/>
      <c r="FF743" s="13"/>
      <c r="FG743" s="13"/>
      <c r="FH743" s="13"/>
      <c r="FI743" s="13"/>
      <c r="FJ743" s="13"/>
    </row>
    <row r="744" spans="2:166" x14ac:dyDescent="0.25"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B744" s="13"/>
      <c r="DC744" s="13"/>
      <c r="DD744" s="13"/>
      <c r="DE744" s="13"/>
      <c r="DF744" s="13"/>
      <c r="DG744" s="13"/>
      <c r="DH744" s="13"/>
      <c r="DI744" s="13"/>
      <c r="DJ744" s="13"/>
      <c r="DK744" s="13"/>
      <c r="DL744" s="13"/>
      <c r="DM744" s="13"/>
      <c r="DN744" s="13"/>
      <c r="DO744" s="13"/>
      <c r="DP744" s="13"/>
      <c r="DQ744" s="13"/>
      <c r="DR744" s="13"/>
      <c r="DS744" s="13"/>
      <c r="DT744" s="13"/>
      <c r="DU744" s="13"/>
      <c r="DV744" s="13"/>
      <c r="DW744" s="13"/>
      <c r="DX744" s="13"/>
      <c r="DY744" s="13"/>
      <c r="DZ744" s="13"/>
      <c r="EA744" s="13"/>
      <c r="EB744" s="13"/>
      <c r="EC744" s="13"/>
      <c r="ED744" s="13"/>
      <c r="EE744" s="13"/>
      <c r="EF744" s="13"/>
      <c r="EG744" s="13"/>
      <c r="EH744" s="13"/>
      <c r="EI744" s="13"/>
      <c r="EJ744" s="13"/>
      <c r="EK744" s="13"/>
      <c r="EL744" s="13"/>
      <c r="EM744" s="13"/>
      <c r="EN744" s="13"/>
      <c r="EO744" s="13"/>
      <c r="EP744" s="13"/>
      <c r="EQ744" s="13"/>
      <c r="ER744" s="13"/>
      <c r="ES744" s="13"/>
      <c r="ET744" s="13"/>
      <c r="EU744" s="13"/>
      <c r="EV744" s="13"/>
      <c r="EW744" s="13"/>
      <c r="EX744" s="13"/>
      <c r="EY744" s="13"/>
      <c r="EZ744" s="13"/>
      <c r="FA744" s="13"/>
      <c r="FB744" s="13"/>
      <c r="FC744" s="13"/>
      <c r="FD744" s="13"/>
      <c r="FE744" s="13"/>
      <c r="FF744" s="13"/>
      <c r="FG744" s="13"/>
      <c r="FH744" s="13"/>
      <c r="FI744" s="13"/>
      <c r="FJ744" s="13"/>
    </row>
    <row r="745" spans="2:166" x14ac:dyDescent="0.25"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B745" s="13"/>
      <c r="DC745" s="13"/>
      <c r="DD745" s="13"/>
      <c r="DE745" s="13"/>
      <c r="DF745" s="13"/>
      <c r="DG745" s="13"/>
      <c r="DH745" s="13"/>
      <c r="DI745" s="13"/>
      <c r="DJ745" s="13"/>
      <c r="DK745" s="13"/>
      <c r="DL745" s="13"/>
      <c r="DM745" s="13"/>
      <c r="DN745" s="13"/>
      <c r="DO745" s="13"/>
      <c r="DP745" s="13"/>
      <c r="DQ745" s="13"/>
      <c r="DR745" s="13"/>
      <c r="DS745" s="13"/>
      <c r="DT745" s="13"/>
      <c r="DU745" s="13"/>
      <c r="DV745" s="13"/>
      <c r="DW745" s="13"/>
      <c r="DX745" s="13"/>
      <c r="DY745" s="13"/>
      <c r="DZ745" s="13"/>
      <c r="EA745" s="13"/>
      <c r="EB745" s="13"/>
      <c r="EC745" s="13"/>
      <c r="ED745" s="13"/>
      <c r="EE745" s="13"/>
      <c r="EF745" s="13"/>
      <c r="EG745" s="13"/>
      <c r="EH745" s="13"/>
      <c r="EI745" s="13"/>
      <c r="EJ745" s="13"/>
      <c r="EK745" s="13"/>
      <c r="EL745" s="13"/>
      <c r="EM745" s="13"/>
      <c r="EN745" s="13"/>
      <c r="EO745" s="13"/>
      <c r="EP745" s="13"/>
      <c r="EQ745" s="13"/>
      <c r="ER745" s="13"/>
      <c r="ES745" s="13"/>
      <c r="ET745" s="13"/>
      <c r="EU745" s="13"/>
      <c r="EV745" s="13"/>
      <c r="EW745" s="13"/>
      <c r="EX745" s="13"/>
      <c r="EY745" s="13"/>
      <c r="EZ745" s="13"/>
      <c r="FA745" s="13"/>
      <c r="FB745" s="13"/>
      <c r="FC745" s="13"/>
      <c r="FD745" s="13"/>
      <c r="FE745" s="13"/>
      <c r="FF745" s="13"/>
      <c r="FG745" s="13"/>
      <c r="FH745" s="13"/>
      <c r="FI745" s="13"/>
      <c r="FJ745" s="13"/>
    </row>
    <row r="746" spans="2:166" x14ac:dyDescent="0.25"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B746" s="13"/>
      <c r="DC746" s="13"/>
      <c r="DD746" s="13"/>
      <c r="DE746" s="13"/>
      <c r="DF746" s="13"/>
      <c r="DG746" s="13"/>
      <c r="DH746" s="13"/>
      <c r="DI746" s="13"/>
      <c r="DJ746" s="13"/>
      <c r="DK746" s="13"/>
      <c r="DL746" s="13"/>
      <c r="DM746" s="13"/>
      <c r="DN746" s="13"/>
      <c r="DO746" s="13"/>
      <c r="DP746" s="13"/>
      <c r="DQ746" s="13"/>
      <c r="DR746" s="13"/>
      <c r="DS746" s="13"/>
      <c r="DT746" s="13"/>
      <c r="DU746" s="13"/>
      <c r="DV746" s="13"/>
      <c r="DW746" s="13"/>
      <c r="DX746" s="13"/>
      <c r="DY746" s="13"/>
      <c r="DZ746" s="13"/>
      <c r="EA746" s="13"/>
      <c r="EB746" s="13"/>
      <c r="EC746" s="13"/>
      <c r="ED746" s="13"/>
      <c r="EE746" s="13"/>
      <c r="EF746" s="13"/>
      <c r="EG746" s="13"/>
      <c r="EH746" s="13"/>
      <c r="EI746" s="13"/>
      <c r="EJ746" s="13"/>
      <c r="EK746" s="13"/>
      <c r="EL746" s="13"/>
      <c r="EM746" s="13"/>
      <c r="EN746" s="13"/>
      <c r="EO746" s="13"/>
      <c r="EP746" s="13"/>
      <c r="EQ746" s="13"/>
      <c r="ER746" s="13"/>
      <c r="ES746" s="13"/>
      <c r="ET746" s="13"/>
      <c r="EU746" s="13"/>
      <c r="EV746" s="13"/>
      <c r="EW746" s="13"/>
      <c r="EX746" s="13"/>
      <c r="EY746" s="13"/>
      <c r="EZ746" s="13"/>
      <c r="FA746" s="13"/>
      <c r="FB746" s="13"/>
      <c r="FC746" s="13"/>
      <c r="FD746" s="13"/>
      <c r="FE746" s="13"/>
      <c r="FF746" s="13"/>
      <c r="FG746" s="13"/>
      <c r="FH746" s="13"/>
      <c r="FI746" s="13"/>
      <c r="FJ746" s="13"/>
    </row>
    <row r="747" spans="2:166" x14ac:dyDescent="0.25"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B747" s="13"/>
      <c r="DC747" s="13"/>
      <c r="DD747" s="13"/>
      <c r="DE747" s="13"/>
      <c r="DF747" s="13"/>
      <c r="DG747" s="13"/>
      <c r="DH747" s="13"/>
      <c r="DI747" s="13"/>
      <c r="DJ747" s="13"/>
      <c r="DK747" s="13"/>
      <c r="DL747" s="13"/>
      <c r="DM747" s="13"/>
      <c r="DN747" s="13"/>
      <c r="DO747" s="13"/>
      <c r="DP747" s="13"/>
      <c r="DQ747" s="13"/>
      <c r="DR747" s="13"/>
      <c r="DS747" s="13"/>
      <c r="DT747" s="13"/>
      <c r="DU747" s="13"/>
      <c r="DV747" s="13"/>
      <c r="DW747" s="13"/>
      <c r="DX747" s="13"/>
      <c r="DY747" s="13"/>
      <c r="DZ747" s="13"/>
      <c r="EA747" s="13"/>
      <c r="EB747" s="13"/>
      <c r="EC747" s="13"/>
      <c r="ED747" s="13"/>
      <c r="EE747" s="13"/>
      <c r="EF747" s="13"/>
      <c r="EG747" s="13"/>
      <c r="EH747" s="13"/>
      <c r="EI747" s="13"/>
      <c r="EJ747" s="13"/>
      <c r="EK747" s="13"/>
      <c r="EL747" s="13"/>
      <c r="EM747" s="13"/>
      <c r="EN747" s="13"/>
      <c r="EO747" s="13"/>
      <c r="EP747" s="13"/>
      <c r="EQ747" s="13"/>
      <c r="ER747" s="13"/>
      <c r="ES747" s="13"/>
      <c r="ET747" s="13"/>
      <c r="EU747" s="13"/>
      <c r="EV747" s="13"/>
      <c r="EW747" s="13"/>
      <c r="EX747" s="13"/>
      <c r="EY747" s="13"/>
      <c r="EZ747" s="13"/>
      <c r="FA747" s="13"/>
      <c r="FB747" s="13"/>
      <c r="FC747" s="13"/>
      <c r="FD747" s="13"/>
      <c r="FE747" s="13"/>
      <c r="FF747" s="13"/>
      <c r="FG747" s="13"/>
      <c r="FH747" s="13"/>
      <c r="FI747" s="13"/>
      <c r="FJ747" s="13"/>
    </row>
    <row r="748" spans="2:166" x14ac:dyDescent="0.25"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B748" s="13"/>
      <c r="DC748" s="13"/>
      <c r="DD748" s="13"/>
      <c r="DE748" s="13"/>
      <c r="DF748" s="13"/>
      <c r="DG748" s="13"/>
      <c r="DH748" s="13"/>
      <c r="DI748" s="13"/>
      <c r="DJ748" s="13"/>
      <c r="DK748" s="13"/>
      <c r="DL748" s="13"/>
      <c r="DM748" s="13"/>
      <c r="DN748" s="13"/>
      <c r="DO748" s="13"/>
      <c r="DP748" s="13"/>
      <c r="DQ748" s="13"/>
      <c r="DR748" s="13"/>
      <c r="DS748" s="13"/>
      <c r="DT748" s="13"/>
      <c r="DU748" s="13"/>
      <c r="DV748" s="13"/>
      <c r="DW748" s="13"/>
      <c r="DX748" s="13"/>
      <c r="DY748" s="13"/>
      <c r="DZ748" s="13"/>
      <c r="EA748" s="13"/>
      <c r="EB748" s="13"/>
      <c r="EC748" s="13"/>
      <c r="ED748" s="13"/>
      <c r="EE748" s="13"/>
      <c r="EF748" s="13"/>
      <c r="EG748" s="13"/>
      <c r="EH748" s="13"/>
      <c r="EI748" s="13"/>
      <c r="EJ748" s="13"/>
      <c r="EK748" s="13"/>
      <c r="EL748" s="13"/>
      <c r="EM748" s="13"/>
      <c r="EN748" s="13"/>
      <c r="EO748" s="13"/>
      <c r="EP748" s="13"/>
      <c r="EQ748" s="13"/>
      <c r="ER748" s="13"/>
      <c r="ES748" s="13"/>
      <c r="ET748" s="13"/>
      <c r="EU748" s="13"/>
      <c r="EV748" s="13"/>
      <c r="EW748" s="13"/>
      <c r="EX748" s="13"/>
      <c r="EY748" s="13"/>
      <c r="EZ748" s="13"/>
      <c r="FA748" s="13"/>
      <c r="FB748" s="13"/>
      <c r="FC748" s="13"/>
      <c r="FD748" s="13"/>
      <c r="FE748" s="13"/>
      <c r="FF748" s="13"/>
      <c r="FG748" s="13"/>
      <c r="FH748" s="13"/>
      <c r="FI748" s="13"/>
      <c r="FJ748" s="13"/>
    </row>
  </sheetData>
  <conditionalFormatting sqref="A7:XFD8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A4F4-AC34-4411-8987-F3B59E646053}">
  <dimension ref="A1:AE33"/>
  <sheetViews>
    <sheetView tabSelected="1" topLeftCell="U1" workbookViewId="0">
      <selection activeCell="AE9" sqref="B1:AE9"/>
    </sheetView>
  </sheetViews>
  <sheetFormatPr defaultRowHeight="15" x14ac:dyDescent="0.25"/>
  <cols>
    <col min="1" max="1" width="17" bestFit="1" customWidth="1"/>
    <col min="2" max="2" width="13.7109375" customWidth="1"/>
    <col min="3" max="3" width="20.140625" customWidth="1"/>
    <col min="4" max="4" width="12.85546875" customWidth="1"/>
    <col min="5" max="5" width="11.7109375" customWidth="1"/>
    <col min="6" max="6" width="12.7109375" customWidth="1"/>
    <col min="7" max="7" width="13.7109375" customWidth="1"/>
    <col min="8" max="8" width="15.7109375" customWidth="1"/>
    <col min="9" max="9" width="11.7109375" customWidth="1"/>
    <col min="10" max="11" width="13.7109375" customWidth="1"/>
    <col min="12" max="12" width="28.5703125" customWidth="1"/>
    <col min="13" max="13" width="17.28515625" customWidth="1"/>
    <col min="14" max="14" width="18.28515625" customWidth="1"/>
    <col min="15" max="15" width="20.42578125" customWidth="1"/>
    <col min="16" max="16" width="13.7109375" customWidth="1"/>
    <col min="17" max="18" width="12.7109375" customWidth="1"/>
    <col min="19" max="21" width="13.7109375" customWidth="1"/>
    <col min="22" max="23" width="12.7109375" customWidth="1"/>
    <col min="24" max="24" width="13.7109375" customWidth="1"/>
    <col min="25" max="25" width="14.7109375" customWidth="1"/>
    <col min="26" max="32" width="12.7109375" customWidth="1"/>
    <col min="33" max="35" width="13.7109375" customWidth="1"/>
    <col min="36" max="38" width="11.7109375" customWidth="1"/>
    <col min="39" max="39" width="13.7109375" customWidth="1"/>
    <col min="40" max="40" width="12.7109375" customWidth="1"/>
    <col min="41" max="41" width="13.7109375" customWidth="1"/>
    <col min="42" max="42" width="11.7109375" customWidth="1"/>
    <col min="43" max="43" width="13.7109375" customWidth="1"/>
    <col min="44" max="44" width="11.7109375" customWidth="1"/>
    <col min="45" max="45" width="14.7109375" customWidth="1"/>
    <col min="46" max="46" width="11.7109375" customWidth="1"/>
    <col min="47" max="47" width="13.7109375" customWidth="1"/>
    <col min="48" max="49" width="12.7109375" customWidth="1"/>
    <col min="50" max="51" width="13.7109375" customWidth="1"/>
    <col min="52" max="52" width="11.7109375" customWidth="1"/>
    <col min="53" max="54" width="13.7109375" customWidth="1"/>
    <col min="55" max="56" width="12.7109375" customWidth="1"/>
    <col min="57" max="57" width="14.7109375" customWidth="1"/>
    <col min="58" max="58" width="12.7109375" customWidth="1"/>
    <col min="59" max="59" width="13.7109375" customWidth="1"/>
    <col min="60" max="60" width="12.7109375" customWidth="1"/>
  </cols>
  <sheetData>
    <row r="1" spans="1:31" x14ac:dyDescent="0.25">
      <c r="A1" t="s">
        <v>331</v>
      </c>
      <c r="B1" s="20" t="s">
        <v>248</v>
      </c>
      <c r="C1" s="20" t="s">
        <v>86</v>
      </c>
      <c r="D1" s="20" t="s">
        <v>145</v>
      </c>
      <c r="E1" s="20" t="s">
        <v>49</v>
      </c>
      <c r="F1" s="4" t="s">
        <v>256</v>
      </c>
      <c r="G1" s="20" t="s">
        <v>186</v>
      </c>
      <c r="H1" s="20" t="s">
        <v>150</v>
      </c>
      <c r="I1" s="20" t="s">
        <v>90</v>
      </c>
      <c r="J1" s="20" t="s">
        <v>188</v>
      </c>
      <c r="K1" s="20" t="s">
        <v>91</v>
      </c>
      <c r="L1" s="4" t="s">
        <v>260</v>
      </c>
      <c r="M1" s="4" t="s">
        <v>92</v>
      </c>
      <c r="N1" s="4" t="s">
        <v>376</v>
      </c>
      <c r="O1" s="4" t="s">
        <v>195</v>
      </c>
      <c r="P1" s="4" t="s">
        <v>199</v>
      </c>
      <c r="Q1" s="18" t="s">
        <v>104</v>
      </c>
      <c r="R1" s="18" t="s">
        <v>109</v>
      </c>
      <c r="S1" s="18" t="s">
        <v>274</v>
      </c>
      <c r="T1" s="18" t="s">
        <v>277</v>
      </c>
      <c r="U1" s="18" t="s">
        <v>278</v>
      </c>
      <c r="V1" s="18" t="s">
        <v>279</v>
      </c>
      <c r="W1" s="18" t="s">
        <v>55</v>
      </c>
      <c r="X1" s="18" t="s">
        <v>57</v>
      </c>
      <c r="Y1" s="20" t="s">
        <v>60</v>
      </c>
      <c r="Z1" s="20" t="s">
        <v>223</v>
      </c>
      <c r="AA1" s="4" t="s">
        <v>226</v>
      </c>
      <c r="AB1" s="4" t="s">
        <v>227</v>
      </c>
      <c r="AC1" s="4" t="s">
        <v>228</v>
      </c>
      <c r="AD1" s="18" t="s">
        <v>231</v>
      </c>
      <c r="AE1" s="4" t="s">
        <v>232</v>
      </c>
    </row>
    <row r="2" spans="1:31" x14ac:dyDescent="0.25">
      <c r="A2" t="s">
        <v>332</v>
      </c>
      <c r="B2" s="20">
        <v>58</v>
      </c>
      <c r="C2" s="20">
        <v>71.8</v>
      </c>
      <c r="D2" s="20">
        <v>111</v>
      </c>
      <c r="E2" s="20">
        <v>118</v>
      </c>
      <c r="F2" s="4">
        <v>136</v>
      </c>
      <c r="G2" s="20">
        <v>145</v>
      </c>
      <c r="H2" s="20">
        <v>152</v>
      </c>
      <c r="I2" s="20">
        <v>164.2</v>
      </c>
      <c r="J2" s="20">
        <v>172</v>
      </c>
      <c r="K2" s="20">
        <v>178.2</v>
      </c>
      <c r="L2" s="4">
        <v>181.7</v>
      </c>
      <c r="M2" s="4">
        <v>185</v>
      </c>
      <c r="N2" s="4">
        <v>220</v>
      </c>
      <c r="O2" s="4">
        <v>252</v>
      </c>
      <c r="P2" s="4">
        <v>270</v>
      </c>
      <c r="Q2" s="18">
        <v>302</v>
      </c>
      <c r="R2" s="18">
        <v>343</v>
      </c>
      <c r="S2" s="18">
        <v>373.68099999999998</v>
      </c>
      <c r="T2" s="18">
        <v>401</v>
      </c>
      <c r="U2" s="18">
        <v>430</v>
      </c>
      <c r="V2" s="18">
        <v>440</v>
      </c>
      <c r="W2" s="18">
        <v>466</v>
      </c>
      <c r="X2" s="18">
        <v>497</v>
      </c>
      <c r="Y2" s="20">
        <v>522</v>
      </c>
      <c r="Z2" s="20">
        <v>525</v>
      </c>
      <c r="AA2" s="4">
        <v>575</v>
      </c>
      <c r="AB2" s="4">
        <v>608</v>
      </c>
      <c r="AC2" s="4">
        <v>627</v>
      </c>
      <c r="AD2" s="18">
        <v>659</v>
      </c>
      <c r="AE2" s="4">
        <v>660</v>
      </c>
    </row>
    <row r="3" spans="1:31" x14ac:dyDescent="0.25">
      <c r="A3" t="s">
        <v>324</v>
      </c>
      <c r="B3" s="20">
        <v>0.66</v>
      </c>
      <c r="C3" s="20">
        <v>0.749</v>
      </c>
      <c r="D3" s="20">
        <v>0.86699999999999999</v>
      </c>
      <c r="E3" s="20">
        <v>1.05</v>
      </c>
      <c r="F3" s="4">
        <v>0.86699999999999999</v>
      </c>
      <c r="G3" s="20">
        <v>0.9</v>
      </c>
      <c r="H3" s="20">
        <v>0.86</v>
      </c>
      <c r="I3" s="20">
        <v>0.7</v>
      </c>
      <c r="J3" s="20">
        <v>0.73</v>
      </c>
      <c r="K3" s="20">
        <v>0.7</v>
      </c>
      <c r="L3" s="4">
        <v>1.07</v>
      </c>
      <c r="M3" s="4">
        <v>0.98</v>
      </c>
      <c r="N3" s="4">
        <v>0.9</v>
      </c>
      <c r="O3" s="4">
        <v>0.76500000000000001</v>
      </c>
      <c r="P3" s="4">
        <v>0.76900000000000002</v>
      </c>
      <c r="Q3" s="18">
        <v>0.77</v>
      </c>
      <c r="R3" s="18">
        <v>0.78</v>
      </c>
      <c r="S3" s="18">
        <v>0.91100000000000003</v>
      </c>
      <c r="T3" s="18">
        <v>1</v>
      </c>
      <c r="U3" s="18">
        <v>0.879</v>
      </c>
      <c r="V3" s="18">
        <v>1.1000000000000001</v>
      </c>
      <c r="W3" s="18">
        <v>0.8</v>
      </c>
      <c r="X3" s="18">
        <v>0.78</v>
      </c>
      <c r="Y3" s="20">
        <v>0.8</v>
      </c>
      <c r="Z3" s="20">
        <v>0.8</v>
      </c>
      <c r="AA3" s="4">
        <v>1.1000000000000001</v>
      </c>
      <c r="AB3" s="4">
        <v>0.8</v>
      </c>
      <c r="AC3" s="4">
        <v>0.82</v>
      </c>
      <c r="AD3" s="18">
        <v>0.92</v>
      </c>
      <c r="AE3" s="4">
        <v>0.94</v>
      </c>
    </row>
    <row r="4" spans="1:31" x14ac:dyDescent="0.25">
      <c r="A4" t="s">
        <v>0</v>
      </c>
      <c r="B4" s="20">
        <v>86.18</v>
      </c>
      <c r="C4" s="20">
        <v>84.162000000000006</v>
      </c>
      <c r="D4" s="20">
        <v>92.138000000000005</v>
      </c>
      <c r="E4" s="20">
        <v>60.05</v>
      </c>
      <c r="F4" s="4">
        <v>106.16800000000001</v>
      </c>
      <c r="G4" s="20">
        <v>104.149</v>
      </c>
      <c r="H4" s="20">
        <v>120.19199999999999</v>
      </c>
      <c r="I4" s="20">
        <v>142.28</v>
      </c>
      <c r="J4" s="20">
        <v>142.29</v>
      </c>
      <c r="K4" s="20">
        <v>156.30799999999999</v>
      </c>
      <c r="L4" s="4">
        <v>94.11</v>
      </c>
      <c r="M4" s="4">
        <v>107.15</v>
      </c>
      <c r="N4" s="4">
        <v>160.255</v>
      </c>
      <c r="O4" s="4">
        <v>198.38800000000001</v>
      </c>
      <c r="P4" s="4">
        <v>212.41499999999999</v>
      </c>
      <c r="Q4" s="18">
        <v>240</v>
      </c>
      <c r="R4" s="18">
        <v>282.55</v>
      </c>
      <c r="S4" s="18">
        <v>372.68</v>
      </c>
      <c r="T4" s="18">
        <v>352.67518000000001</v>
      </c>
      <c r="U4" s="18">
        <v>281.47699999999998</v>
      </c>
      <c r="V4" s="18">
        <v>408.78070000000002</v>
      </c>
      <c r="W4" s="18">
        <v>450.86</v>
      </c>
      <c r="X4" s="18">
        <v>507</v>
      </c>
      <c r="Y4" s="20">
        <v>563.1</v>
      </c>
      <c r="Z4" s="21">
        <v>300.35088000000002</v>
      </c>
      <c r="AA4" s="5">
        <v>398.45215999999999</v>
      </c>
      <c r="AB4" s="5">
        <v>534.93200000000002</v>
      </c>
      <c r="AC4" s="5">
        <v>871.65124000000003</v>
      </c>
      <c r="AD4" s="19">
        <v>1011.91504</v>
      </c>
      <c r="AE4" s="5">
        <v>536.86703999999997</v>
      </c>
    </row>
    <row r="5" spans="1:31" x14ac:dyDescent="0.25">
      <c r="A5" t="s">
        <v>1</v>
      </c>
      <c r="B5" s="20">
        <v>0.83546066372708283</v>
      </c>
      <c r="C5" s="20">
        <v>0.85549297782847356</v>
      </c>
      <c r="D5" s="20">
        <v>0.9116759643143979</v>
      </c>
      <c r="E5" s="20">
        <v>0.39966694421315574</v>
      </c>
      <c r="F5" s="4">
        <v>0.90422726200000003</v>
      </c>
      <c r="G5" s="20">
        <v>0.9217563298735465</v>
      </c>
      <c r="H5" s="20">
        <v>0.89856230031948892</v>
      </c>
      <c r="I5" s="20">
        <v>0.84340736575766095</v>
      </c>
      <c r="J5" s="20">
        <v>0.84334809192494209</v>
      </c>
      <c r="K5" s="20">
        <v>0.84448652660132562</v>
      </c>
      <c r="L5" s="4">
        <v>0.76506216130060567</v>
      </c>
      <c r="M5" s="4">
        <v>0.78394773681754548</v>
      </c>
      <c r="N5" s="4">
        <v>0.89856790739758508</v>
      </c>
      <c r="O5" s="4">
        <v>0.84682541282738877</v>
      </c>
      <c r="P5" s="4">
        <v>0.84739778264246879</v>
      </c>
      <c r="Q5" s="18">
        <v>0.85</v>
      </c>
      <c r="R5" s="18">
        <v>0.8494071845691028</v>
      </c>
      <c r="S5" s="18">
        <v>0.86937855500000005</v>
      </c>
      <c r="T5" s="18">
        <v>0.85064109132942101</v>
      </c>
      <c r="U5" s="18">
        <v>0.76738063899999998</v>
      </c>
      <c r="V5" s="18">
        <v>0.85131220725440315</v>
      </c>
      <c r="W5" s="18">
        <v>0.85170599999999996</v>
      </c>
      <c r="X5" s="18">
        <v>0.85207100000000002</v>
      </c>
      <c r="Y5" s="20">
        <v>0.85242399999999996</v>
      </c>
      <c r="Z5" s="20">
        <v>0.95887849571141592</v>
      </c>
      <c r="AA5" s="4">
        <v>0.96372924669300331</v>
      </c>
      <c r="AB5" s="4">
        <v>0.80757928110488808</v>
      </c>
      <c r="AC5" s="4">
        <v>0.85355239097692326</v>
      </c>
      <c r="AD5" s="18">
        <v>0.85382662164997569</v>
      </c>
      <c r="AE5" s="4">
        <v>0.89407611985269209</v>
      </c>
    </row>
    <row r="6" spans="1:31" x14ac:dyDescent="0.25">
      <c r="A6" t="s">
        <v>2</v>
      </c>
      <c r="B6" s="20">
        <v>0.16245068461359943</v>
      </c>
      <c r="C6" s="20">
        <v>0.14258216297141227</v>
      </c>
      <c r="D6" s="20">
        <v>8.682628231565695E-2</v>
      </c>
      <c r="E6" s="20">
        <v>6.6611157368859281E-2</v>
      </c>
      <c r="F6" s="4">
        <v>9.4190339999999997E-2</v>
      </c>
      <c r="G6" s="20">
        <v>7.6813027489462213E-2</v>
      </c>
      <c r="H6" s="20">
        <v>9.9840255591054319E-2</v>
      </c>
      <c r="I6" s="20">
        <v>0.15462468372223784</v>
      </c>
      <c r="J6" s="20">
        <v>0.15461381685290604</v>
      </c>
      <c r="K6" s="20">
        <v>0.15354300483660466</v>
      </c>
      <c r="L6" s="4">
        <v>6.375518010838381E-2</v>
      </c>
      <c r="M6" s="4">
        <v>8.3994400373308437E-2</v>
      </c>
      <c r="N6" s="4">
        <v>9.9840878599731675E-2</v>
      </c>
      <c r="O6" s="4">
        <v>0.15121882371917655</v>
      </c>
      <c r="P6" s="4">
        <v>0.15064849469199446</v>
      </c>
      <c r="Q6" s="18">
        <v>0.15</v>
      </c>
      <c r="R6" s="18">
        <v>0.14864625729959299</v>
      </c>
      <c r="S6" s="18">
        <v>0.128796823</v>
      </c>
      <c r="T6" s="18">
        <v>0.14744445583043297</v>
      </c>
      <c r="U6" s="18">
        <v>0.12434408499999999</v>
      </c>
      <c r="V6" s="18">
        <v>0.14677796676800053</v>
      </c>
      <c r="W6" s="18">
        <v>0.14638699999999999</v>
      </c>
      <c r="X6" s="18">
        <v>0.145957</v>
      </c>
      <c r="Y6" s="20">
        <v>0.145622</v>
      </c>
      <c r="Z6" s="20">
        <v>3.9953270654642326E-2</v>
      </c>
      <c r="AA6" s="4">
        <v>3.5135962119015741E-2</v>
      </c>
      <c r="AB6" s="4">
        <v>0.13085775388273649</v>
      </c>
      <c r="AC6" s="4">
        <v>0.14455322750415636</v>
      </c>
      <c r="AD6" s="18">
        <v>0.14428088745474127</v>
      </c>
      <c r="AE6" s="4">
        <v>0.10430888064948074</v>
      </c>
    </row>
    <row r="7" spans="1:31" x14ac:dyDescent="0.25">
      <c r="A7" t="s">
        <v>3</v>
      </c>
      <c r="B7" s="20">
        <v>0</v>
      </c>
      <c r="C7" s="20">
        <v>0</v>
      </c>
      <c r="D7" s="20">
        <v>0</v>
      </c>
      <c r="E7" s="4">
        <v>0.53288925895087425</v>
      </c>
      <c r="F7" s="4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4">
        <v>0.17001381362235682</v>
      </c>
      <c r="M7" s="4">
        <v>0</v>
      </c>
      <c r="N7" s="4">
        <v>0</v>
      </c>
      <c r="O7" s="4">
        <v>0</v>
      </c>
      <c r="P7" s="4">
        <v>0</v>
      </c>
      <c r="Q7" s="18">
        <v>0</v>
      </c>
      <c r="R7" s="18">
        <v>0</v>
      </c>
      <c r="S7" s="18">
        <v>0</v>
      </c>
      <c r="T7" s="18">
        <v>0</v>
      </c>
      <c r="U7" s="18">
        <v>5.6843009999999999E-2</v>
      </c>
      <c r="V7" s="18">
        <v>0</v>
      </c>
      <c r="W7" s="18">
        <v>0</v>
      </c>
      <c r="X7" s="18">
        <v>0</v>
      </c>
      <c r="Y7" s="20">
        <v>0</v>
      </c>
      <c r="Z7" s="20">
        <v>0</v>
      </c>
      <c r="AA7" s="4">
        <v>0</v>
      </c>
      <c r="AB7" s="4">
        <v>5.982068748925097E-2</v>
      </c>
      <c r="AC7" s="4">
        <v>0</v>
      </c>
      <c r="AD7" s="4">
        <v>0</v>
      </c>
      <c r="AE7" s="4">
        <v>0</v>
      </c>
    </row>
    <row r="8" spans="1:31" x14ac:dyDescent="0.25">
      <c r="A8" t="s">
        <v>4</v>
      </c>
      <c r="B8" s="20">
        <v>0</v>
      </c>
      <c r="C8" s="20">
        <v>0</v>
      </c>
      <c r="D8" s="20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0.13065795613625758</v>
      </c>
      <c r="N8" s="4">
        <v>0</v>
      </c>
      <c r="O8" s="4">
        <v>0</v>
      </c>
      <c r="P8" s="4">
        <v>0</v>
      </c>
      <c r="Q8" s="18">
        <v>0</v>
      </c>
      <c r="R8" s="18">
        <v>0</v>
      </c>
      <c r="S8" s="18">
        <v>0</v>
      </c>
      <c r="T8" s="20">
        <v>0</v>
      </c>
      <c r="U8" s="20">
        <v>4.9737634000000003E-2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</row>
    <row r="9" spans="1:31" x14ac:dyDescent="0.25">
      <c r="A9" t="s">
        <v>333</v>
      </c>
      <c r="B9" s="20" t="s">
        <v>7</v>
      </c>
      <c r="C9" s="20" t="s">
        <v>61</v>
      </c>
      <c r="D9" s="4" t="s">
        <v>63</v>
      </c>
      <c r="E9" s="4" t="s">
        <v>13</v>
      </c>
      <c r="F9" s="4" t="s">
        <v>17</v>
      </c>
      <c r="G9" s="4" t="s">
        <v>64</v>
      </c>
      <c r="H9" s="4" t="s">
        <v>65</v>
      </c>
      <c r="I9" s="4" t="s">
        <v>66</v>
      </c>
      <c r="J9" s="4" t="s">
        <v>66</v>
      </c>
      <c r="K9" s="4" t="s">
        <v>67</v>
      </c>
      <c r="L9" s="4" t="s">
        <v>21</v>
      </c>
      <c r="M9" s="4" t="s">
        <v>68</v>
      </c>
      <c r="N9" s="4" t="s">
        <v>377</v>
      </c>
      <c r="O9" s="4" t="s">
        <v>378</v>
      </c>
      <c r="P9" s="4" t="s">
        <v>219</v>
      </c>
      <c r="Q9" s="18" t="s">
        <v>31</v>
      </c>
      <c r="R9" s="18" t="s">
        <v>78</v>
      </c>
      <c r="S9" s="20" t="s">
        <v>35</v>
      </c>
      <c r="T9" s="20" t="s">
        <v>302</v>
      </c>
      <c r="U9" s="4" t="s">
        <v>40</v>
      </c>
      <c r="V9" s="4" t="s">
        <v>306</v>
      </c>
      <c r="W9" s="4" t="s">
        <v>42</v>
      </c>
      <c r="X9" s="4" t="s">
        <v>44</v>
      </c>
      <c r="Y9" s="4" t="s">
        <v>47</v>
      </c>
      <c r="Z9" s="4" t="s">
        <v>234</v>
      </c>
      <c r="AA9" s="4" t="s">
        <v>237</v>
      </c>
      <c r="AB9" s="4" t="s">
        <v>238</v>
      </c>
      <c r="AC9" s="4" t="s">
        <v>239</v>
      </c>
      <c r="AD9" s="4" t="s">
        <v>242</v>
      </c>
      <c r="AE9" s="4" t="s">
        <v>243</v>
      </c>
    </row>
    <row r="10" spans="1:31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31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31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</row>
    <row r="13" spans="1:3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31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3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3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H17" t="s">
        <v>245</v>
      </c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G18" t="s">
        <v>1</v>
      </c>
      <c r="H18" s="4">
        <v>86.2</v>
      </c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G19" t="s">
        <v>2</v>
      </c>
      <c r="H19" s="4">
        <v>13</v>
      </c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G20" t="s">
        <v>3</v>
      </c>
      <c r="H20" s="4">
        <v>0.7</v>
      </c>
      <c r="I20" s="13"/>
      <c r="J20" s="13"/>
      <c r="K20" s="13"/>
    </row>
    <row r="21" spans="1:11" x14ac:dyDescent="0.25">
      <c r="A21" s="13"/>
      <c r="B21" s="13"/>
      <c r="C21" s="13"/>
      <c r="D21" s="13"/>
      <c r="E21" s="13"/>
      <c r="G21" t="s">
        <v>4</v>
      </c>
      <c r="H21" s="4">
        <v>0.1</v>
      </c>
      <c r="I21" s="13"/>
      <c r="J21" s="13"/>
      <c r="K21" s="13"/>
    </row>
    <row r="22" spans="1:11" x14ac:dyDescent="0.25">
      <c r="A22" s="13"/>
      <c r="B22" s="13"/>
      <c r="C22" s="13"/>
      <c r="D22" s="13"/>
      <c r="E22" s="13"/>
      <c r="G22" t="s">
        <v>324</v>
      </c>
      <c r="I22" s="13"/>
      <c r="J22" s="13"/>
      <c r="K22" s="13"/>
    </row>
    <row r="23" spans="1:11" x14ac:dyDescent="0.25">
      <c r="A23" s="13"/>
      <c r="B23" s="13"/>
      <c r="C23" s="13"/>
      <c r="D23" s="13"/>
      <c r="E23" s="13"/>
      <c r="I23" s="13"/>
      <c r="J23" s="13"/>
      <c r="K23" s="13"/>
    </row>
    <row r="24" spans="1:11" x14ac:dyDescent="0.25">
      <c r="A24" s="13"/>
      <c r="B24" s="13"/>
      <c r="C24" s="13"/>
      <c r="D24" s="13"/>
      <c r="E24" s="13"/>
      <c r="F24" t="s">
        <v>325</v>
      </c>
      <c r="G24" s="4">
        <v>90</v>
      </c>
      <c r="I24" s="13"/>
      <c r="J24" s="13"/>
      <c r="K24" s="13"/>
    </row>
    <row r="25" spans="1:11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</row>
    <row r="26" spans="1:11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</row>
    <row r="27" spans="1:11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</row>
    <row r="29" spans="1:11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</row>
    <row r="30" spans="1:11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</row>
    <row r="33" spans="1:11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</row>
  </sheetData>
  <sortState xmlns:xlrd2="http://schemas.microsoft.com/office/spreadsheetml/2017/richdata2" columnSort="1" ref="B1:AE9">
    <sortCondition ref="B2:AE2"/>
  </sortState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F5B6D-6475-4C62-BC29-078949105FBA}">
  <dimension ref="A1:K46"/>
  <sheetViews>
    <sheetView zoomScaleNormal="100" workbookViewId="0">
      <selection activeCell="J42" sqref="J42"/>
    </sheetView>
  </sheetViews>
  <sheetFormatPr defaultRowHeight="15" x14ac:dyDescent="0.25"/>
  <sheetData>
    <row r="1" spans="1:11" x14ac:dyDescent="0.25">
      <c r="A1" s="60" t="s">
        <v>360</v>
      </c>
      <c r="B1" s="60"/>
      <c r="C1" s="60"/>
      <c r="E1" s="62" t="s">
        <v>361</v>
      </c>
      <c r="F1" s="62"/>
      <c r="G1" s="62"/>
      <c r="J1" s="60" t="s">
        <v>362</v>
      </c>
      <c r="K1" s="60"/>
    </row>
    <row r="2" spans="1:11" x14ac:dyDescent="0.25">
      <c r="A2">
        <v>75.4442649434571</v>
      </c>
      <c r="B2">
        <v>3.4602076124568199E-3</v>
      </c>
      <c r="C2">
        <f t="shared" ref="C2:C32" si="0">B2*100</f>
        <v>0.34602076124568198</v>
      </c>
      <c r="E2">
        <v>91.111111109999996</v>
      </c>
      <c r="F2">
        <v>1.2413793099999999</v>
      </c>
      <c r="G2">
        <f>F2/100</f>
        <v>1.2413793099999999E-2</v>
      </c>
      <c r="J2">
        <v>32</v>
      </c>
      <c r="K2">
        <v>0</v>
      </c>
    </row>
    <row r="3" spans="1:11" x14ac:dyDescent="0.25">
      <c r="A3">
        <v>88.368336025848095</v>
      </c>
      <c r="B3">
        <v>6.2283737024222295E-3</v>
      </c>
      <c r="C3">
        <f t="shared" si="0"/>
        <v>0.62283737024222297</v>
      </c>
      <c r="E3">
        <v>100</v>
      </c>
      <c r="F3">
        <v>5.3793103450000004</v>
      </c>
      <c r="G3">
        <f t="shared" ref="G3:G31" si="1">F3/100</f>
        <v>5.3793103450000004E-2</v>
      </c>
      <c r="J3">
        <v>32</v>
      </c>
      <c r="K3">
        <v>0.95</v>
      </c>
    </row>
    <row r="4" spans="1:11" x14ac:dyDescent="0.25">
      <c r="A4">
        <v>104.523424878836</v>
      </c>
      <c r="B4">
        <v>7.6124567474049297E-3</v>
      </c>
      <c r="C4">
        <f t="shared" si="0"/>
        <v>0.76124567474049298</v>
      </c>
      <c r="E4">
        <v>114.44444439999999</v>
      </c>
      <c r="F4">
        <v>9.5172413789999997</v>
      </c>
      <c r="G4">
        <f t="shared" si="1"/>
        <v>9.5172413789999993E-2</v>
      </c>
      <c r="J4">
        <v>88</v>
      </c>
      <c r="K4">
        <v>0</v>
      </c>
    </row>
    <row r="5" spans="1:11" x14ac:dyDescent="0.25">
      <c r="A5">
        <v>120.67851373182501</v>
      </c>
      <c r="B5">
        <v>1.1764705882353E-2</v>
      </c>
      <c r="C5">
        <f t="shared" si="0"/>
        <v>1.1764705882352999</v>
      </c>
      <c r="E5">
        <v>133.33333329999999</v>
      </c>
      <c r="F5">
        <v>11.17241379</v>
      </c>
      <c r="G5">
        <f t="shared" si="1"/>
        <v>0.11172413790000001</v>
      </c>
      <c r="J5">
        <v>88</v>
      </c>
      <c r="K5">
        <v>0.95</v>
      </c>
    </row>
    <row r="6" spans="1:11" x14ac:dyDescent="0.25">
      <c r="A6">
        <v>136.833602584814</v>
      </c>
      <c r="B6">
        <v>1.7301038062283801E-2</v>
      </c>
      <c r="C6">
        <f t="shared" si="0"/>
        <v>1.73010380622838</v>
      </c>
      <c r="E6">
        <v>151.11111109999999</v>
      </c>
      <c r="F6">
        <v>12.551724139999999</v>
      </c>
      <c r="G6">
        <f t="shared" si="1"/>
        <v>0.12551724139999998</v>
      </c>
      <c r="J6">
        <v>193</v>
      </c>
      <c r="K6">
        <v>0</v>
      </c>
    </row>
    <row r="7" spans="1:11" x14ac:dyDescent="0.25">
      <c r="A7">
        <v>154.28109854604099</v>
      </c>
      <c r="B7">
        <v>2.42214532871972E-2</v>
      </c>
      <c r="C7">
        <f t="shared" si="0"/>
        <v>2.4221453287197199</v>
      </c>
      <c r="E7">
        <v>172.2222222</v>
      </c>
      <c r="F7">
        <v>13.10344828</v>
      </c>
      <c r="G7">
        <f t="shared" si="1"/>
        <v>0.13103448279999999</v>
      </c>
      <c r="J7">
        <v>193</v>
      </c>
      <c r="K7">
        <v>0.95</v>
      </c>
    </row>
    <row r="8" spans="1:11" x14ac:dyDescent="0.25">
      <c r="A8">
        <v>173.021001615508</v>
      </c>
      <c r="B8">
        <v>3.5294117647058899E-2</v>
      </c>
      <c r="C8">
        <f t="shared" si="0"/>
        <v>3.5294117647058898</v>
      </c>
      <c r="E8">
        <v>187.7777778</v>
      </c>
      <c r="F8">
        <v>14.48275862</v>
      </c>
      <c r="G8">
        <f t="shared" si="1"/>
        <v>0.1448275862</v>
      </c>
      <c r="J8">
        <v>271</v>
      </c>
      <c r="K8">
        <v>0</v>
      </c>
    </row>
    <row r="9" spans="1:11" x14ac:dyDescent="0.25">
      <c r="A9">
        <v>191.11470113085599</v>
      </c>
      <c r="B9">
        <v>4.9134948096885803E-2</v>
      </c>
      <c r="C9">
        <f t="shared" si="0"/>
        <v>4.9134948096885802</v>
      </c>
      <c r="E9">
        <v>205.55555559999999</v>
      </c>
      <c r="F9">
        <v>16.137931030000001</v>
      </c>
      <c r="G9">
        <f t="shared" si="1"/>
        <v>0.1613793103</v>
      </c>
      <c r="J9">
        <v>271</v>
      </c>
      <c r="K9">
        <v>0.95</v>
      </c>
    </row>
    <row r="10" spans="1:11" x14ac:dyDescent="0.25">
      <c r="A10">
        <v>207.26978998384399</v>
      </c>
      <c r="B10">
        <v>6.2975778546712796E-2</v>
      </c>
      <c r="C10">
        <f t="shared" si="0"/>
        <v>6.29757785467128</v>
      </c>
      <c r="E10">
        <v>218.88888890000001</v>
      </c>
      <c r="F10">
        <v>18.62068966</v>
      </c>
      <c r="G10">
        <f t="shared" si="1"/>
        <v>0.1862068966</v>
      </c>
      <c r="J10">
        <v>321</v>
      </c>
      <c r="K10">
        <v>0</v>
      </c>
    </row>
    <row r="11" spans="1:11" x14ac:dyDescent="0.25">
      <c r="A11">
        <v>220.84006462035501</v>
      </c>
      <c r="B11">
        <v>7.5432525951557E-2</v>
      </c>
      <c r="C11">
        <f t="shared" si="0"/>
        <v>7.5432525951556997</v>
      </c>
      <c r="E11">
        <v>232.2222222</v>
      </c>
      <c r="F11">
        <v>21.103448279999999</v>
      </c>
      <c r="G11">
        <f t="shared" si="1"/>
        <v>0.21103448279999998</v>
      </c>
      <c r="J11">
        <v>321</v>
      </c>
      <c r="K11">
        <v>0.95</v>
      </c>
    </row>
    <row r="12" spans="1:11" x14ac:dyDescent="0.25">
      <c r="A12">
        <v>237.64135702746299</v>
      </c>
      <c r="B12">
        <v>9.4809688581314902E-2</v>
      </c>
      <c r="C12">
        <f t="shared" si="0"/>
        <v>9.4809688581314902</v>
      </c>
      <c r="E12">
        <v>242.2222222</v>
      </c>
      <c r="F12">
        <v>24.137931030000001</v>
      </c>
      <c r="G12">
        <f t="shared" si="1"/>
        <v>0.24137931030000001</v>
      </c>
      <c r="J12">
        <v>425</v>
      </c>
      <c r="K12">
        <v>0</v>
      </c>
    </row>
    <row r="13" spans="1:11" x14ac:dyDescent="0.25">
      <c r="A13">
        <v>250.565428109854</v>
      </c>
      <c r="B13">
        <v>0.10865051903114101</v>
      </c>
      <c r="C13">
        <f t="shared" si="0"/>
        <v>10.8650519031141</v>
      </c>
      <c r="E13">
        <v>262.22222219999998</v>
      </c>
      <c r="F13">
        <v>28.275862069999999</v>
      </c>
      <c r="G13">
        <f t="shared" si="1"/>
        <v>0.28275862069999996</v>
      </c>
      <c r="J13">
        <v>425</v>
      </c>
      <c r="K13">
        <v>0.95</v>
      </c>
    </row>
    <row r="14" spans="1:11" x14ac:dyDescent="0.25">
      <c r="A14">
        <v>262.19709208400599</v>
      </c>
      <c r="B14">
        <v>0.123875432525951</v>
      </c>
      <c r="C14">
        <f t="shared" si="0"/>
        <v>12.387543252595099</v>
      </c>
      <c r="E14">
        <v>270</v>
      </c>
      <c r="F14">
        <v>33.793103449999997</v>
      </c>
      <c r="G14">
        <f t="shared" si="1"/>
        <v>0.33793103449999995</v>
      </c>
      <c r="J14">
        <v>510</v>
      </c>
      <c r="K14">
        <v>0</v>
      </c>
    </row>
    <row r="15" spans="1:11" x14ac:dyDescent="0.25">
      <c r="A15">
        <v>268.65912762520099</v>
      </c>
      <c r="B15">
        <v>0.14878892733564</v>
      </c>
      <c r="C15">
        <f t="shared" si="0"/>
        <v>14.878892733564001</v>
      </c>
      <c r="E15">
        <v>276.66666670000001</v>
      </c>
      <c r="F15">
        <v>39.862068970000003</v>
      </c>
      <c r="G15">
        <f t="shared" si="1"/>
        <v>0.39862068970000003</v>
      </c>
      <c r="J15">
        <v>510</v>
      </c>
      <c r="K15">
        <v>0.95</v>
      </c>
    </row>
    <row r="16" spans="1:11" x14ac:dyDescent="0.25">
      <c r="A16">
        <v>280.29079159935299</v>
      </c>
      <c r="B16">
        <v>0.166782006920415</v>
      </c>
      <c r="C16">
        <f t="shared" si="0"/>
        <v>16.6782006920415</v>
      </c>
      <c r="E16">
        <v>284.44444440000001</v>
      </c>
      <c r="F16">
        <v>43.724137929999998</v>
      </c>
      <c r="G16">
        <f t="shared" si="1"/>
        <v>0.43724137929999995</v>
      </c>
      <c r="J16">
        <v>564</v>
      </c>
      <c r="K16">
        <v>0</v>
      </c>
    </row>
    <row r="17" spans="1:11" x14ac:dyDescent="0.25">
      <c r="A17">
        <v>284.81421647819002</v>
      </c>
      <c r="B17">
        <v>0.19584775086505102</v>
      </c>
      <c r="C17">
        <f t="shared" si="0"/>
        <v>19.5847750865051</v>
      </c>
      <c r="E17">
        <v>285.55555559999999</v>
      </c>
      <c r="F17">
        <v>47.310344829999998</v>
      </c>
      <c r="G17">
        <f t="shared" si="1"/>
        <v>0.47310344830000001</v>
      </c>
      <c r="J17">
        <v>564</v>
      </c>
      <c r="K17">
        <v>0.95</v>
      </c>
    </row>
    <row r="18" spans="1:11" x14ac:dyDescent="0.25">
      <c r="A18">
        <v>294.50726978998301</v>
      </c>
      <c r="B18">
        <v>0.21937716262975701</v>
      </c>
      <c r="C18">
        <f t="shared" si="0"/>
        <v>21.937716262975702</v>
      </c>
      <c r="E18">
        <v>292.22222219999998</v>
      </c>
      <c r="F18">
        <v>51.448275860000003</v>
      </c>
      <c r="G18">
        <f t="shared" si="1"/>
        <v>0.51448275860000003</v>
      </c>
    </row>
    <row r="19" spans="1:11" x14ac:dyDescent="0.25">
      <c r="A19">
        <v>299.03069466881999</v>
      </c>
      <c r="B19">
        <v>0.25536332179930799</v>
      </c>
      <c r="C19">
        <f t="shared" si="0"/>
        <v>25.536332179930799</v>
      </c>
      <c r="E19">
        <v>296.66666670000001</v>
      </c>
      <c r="F19">
        <v>54.758620690000001</v>
      </c>
      <c r="G19">
        <f t="shared" si="1"/>
        <v>0.54758620690000004</v>
      </c>
    </row>
    <row r="20" spans="1:11" x14ac:dyDescent="0.25">
      <c r="A20">
        <v>306.138933764135</v>
      </c>
      <c r="B20">
        <v>0.28719723183390899</v>
      </c>
      <c r="C20">
        <f t="shared" si="0"/>
        <v>28.719723183390901</v>
      </c>
      <c r="E20">
        <v>300</v>
      </c>
      <c r="F20">
        <v>58.896551719999998</v>
      </c>
      <c r="G20">
        <f t="shared" si="1"/>
        <v>0.58896551720000001</v>
      </c>
    </row>
    <row r="21" spans="1:11" x14ac:dyDescent="0.25">
      <c r="A21">
        <v>311.30856219709199</v>
      </c>
      <c r="B21">
        <v>0.319031141868512</v>
      </c>
      <c r="C21">
        <f t="shared" si="0"/>
        <v>31.903114186851202</v>
      </c>
      <c r="E21">
        <v>302.22222219999998</v>
      </c>
      <c r="F21">
        <v>61.931034480000001</v>
      </c>
      <c r="G21">
        <f t="shared" si="1"/>
        <v>0.61931034480000002</v>
      </c>
    </row>
    <row r="22" spans="1:11" x14ac:dyDescent="0.25">
      <c r="A22">
        <v>314.53957996768901</v>
      </c>
      <c r="B22">
        <v>0.37301038062283703</v>
      </c>
      <c r="C22">
        <f t="shared" si="0"/>
        <v>37.301038062283702</v>
      </c>
      <c r="E22">
        <v>321.11111110000002</v>
      </c>
      <c r="F22">
        <v>64.965517239999997</v>
      </c>
      <c r="G22">
        <f t="shared" si="1"/>
        <v>0.64965517239999993</v>
      </c>
    </row>
    <row r="23" spans="1:11" x14ac:dyDescent="0.25">
      <c r="A23">
        <v>328.1098546042</v>
      </c>
      <c r="B23">
        <v>0.41730103806228303</v>
      </c>
      <c r="C23">
        <f t="shared" si="0"/>
        <v>41.7301038062283</v>
      </c>
      <c r="E23">
        <v>344.44444440000001</v>
      </c>
      <c r="F23">
        <v>69.103448279999995</v>
      </c>
      <c r="G23">
        <f t="shared" si="1"/>
        <v>0.69103448279999991</v>
      </c>
    </row>
    <row r="24" spans="1:11" x14ac:dyDescent="0.25">
      <c r="A24">
        <v>343.61873990306901</v>
      </c>
      <c r="B24">
        <v>0.45467128027681603</v>
      </c>
      <c r="C24">
        <f t="shared" si="0"/>
        <v>45.467128027681603</v>
      </c>
      <c r="E24">
        <v>373.33333329999999</v>
      </c>
      <c r="F24">
        <v>74.068965520000006</v>
      </c>
      <c r="G24">
        <f t="shared" si="1"/>
        <v>0.74068965520000007</v>
      </c>
    </row>
    <row r="25" spans="1:11" x14ac:dyDescent="0.25">
      <c r="A25">
        <v>360.42003231017702</v>
      </c>
      <c r="B25">
        <v>0.48373702422145298</v>
      </c>
      <c r="C25">
        <f t="shared" si="0"/>
        <v>48.3737024221453</v>
      </c>
      <c r="E25">
        <v>411.11111110000002</v>
      </c>
      <c r="F25">
        <v>79.034482760000003</v>
      </c>
      <c r="G25">
        <f t="shared" si="1"/>
        <v>0.79034482760000002</v>
      </c>
    </row>
    <row r="26" spans="1:11" x14ac:dyDescent="0.25">
      <c r="A26">
        <v>374.63651050080699</v>
      </c>
      <c r="B26">
        <v>0.50449826989619295</v>
      </c>
      <c r="C26">
        <f t="shared" si="0"/>
        <v>50.449826989619297</v>
      </c>
      <c r="E26">
        <v>456.66666670000001</v>
      </c>
      <c r="F26">
        <v>82.344827589999994</v>
      </c>
      <c r="G26">
        <f t="shared" si="1"/>
        <v>0.82344827589999992</v>
      </c>
    </row>
    <row r="27" spans="1:11" x14ac:dyDescent="0.25">
      <c r="A27">
        <v>390.14539579967601</v>
      </c>
      <c r="B27">
        <v>0.53217993079584702</v>
      </c>
      <c r="C27">
        <f t="shared" si="0"/>
        <v>53.217993079584701</v>
      </c>
      <c r="E27">
        <v>510</v>
      </c>
      <c r="F27">
        <v>85.103448279999995</v>
      </c>
      <c r="G27">
        <f t="shared" si="1"/>
        <v>0.85103448279999994</v>
      </c>
    </row>
    <row r="28" spans="1:11" x14ac:dyDescent="0.25">
      <c r="A28">
        <v>410.82390953150201</v>
      </c>
      <c r="B28">
        <v>0.56539792387543197</v>
      </c>
      <c r="C28">
        <f t="shared" si="0"/>
        <v>56.539792387543194</v>
      </c>
      <c r="E28">
        <v>556.66666669999995</v>
      </c>
      <c r="F28">
        <v>87.862068969999996</v>
      </c>
      <c r="G28">
        <f t="shared" si="1"/>
        <v>0.87862068969999996</v>
      </c>
    </row>
    <row r="29" spans="1:11" x14ac:dyDescent="0.25">
      <c r="A29">
        <v>437.96445880452302</v>
      </c>
      <c r="B29">
        <v>0.60553633217993008</v>
      </c>
      <c r="C29">
        <f t="shared" si="0"/>
        <v>60.55363321799301</v>
      </c>
      <c r="E29">
        <v>611.11111110000002</v>
      </c>
      <c r="F29">
        <v>89.517241380000002</v>
      </c>
      <c r="G29">
        <f t="shared" si="1"/>
        <v>0.89517241380000001</v>
      </c>
    </row>
    <row r="30" spans="1:11" x14ac:dyDescent="0.25">
      <c r="A30">
        <v>460.58158319870699</v>
      </c>
      <c r="B30">
        <v>0.64290657439446308</v>
      </c>
      <c r="C30">
        <f t="shared" si="0"/>
        <v>64.290657439446306</v>
      </c>
      <c r="E30">
        <v>643.33333330000005</v>
      </c>
      <c r="F30">
        <v>90.620689659999996</v>
      </c>
      <c r="G30">
        <f t="shared" si="1"/>
        <v>0.90620689659999998</v>
      </c>
    </row>
    <row r="31" spans="1:11" x14ac:dyDescent="0.25">
      <c r="A31">
        <v>483.84491114701098</v>
      </c>
      <c r="B31">
        <v>0.67474048442906498</v>
      </c>
      <c r="C31">
        <f t="shared" si="0"/>
        <v>67.474048442906494</v>
      </c>
      <c r="E31">
        <v>680</v>
      </c>
      <c r="F31">
        <v>90.896551720000005</v>
      </c>
      <c r="G31">
        <f t="shared" si="1"/>
        <v>0.90896551720000007</v>
      </c>
    </row>
    <row r="32" spans="1:11" x14ac:dyDescent="0.25">
      <c r="A32">
        <v>514.216478190629</v>
      </c>
      <c r="B32">
        <v>0.70795847750864993</v>
      </c>
      <c r="C32">
        <f t="shared" si="0"/>
        <v>70.795847750864993</v>
      </c>
    </row>
    <row r="33" spans="1:3" x14ac:dyDescent="0.25">
      <c r="A33">
        <v>524.47844228094505</v>
      </c>
      <c r="B33">
        <v>0.70971428571428508</v>
      </c>
      <c r="C33">
        <v>70.971428571428504</v>
      </c>
    </row>
    <row r="34" spans="1:3" x14ac:dyDescent="0.25">
      <c r="A34">
        <v>536.16133518775996</v>
      </c>
      <c r="B34">
        <v>0.73485714285714299</v>
      </c>
      <c r="C34">
        <v>73.485714285714295</v>
      </c>
    </row>
    <row r="35" spans="1:3" x14ac:dyDescent="0.25">
      <c r="A35">
        <v>550.06954102920702</v>
      </c>
      <c r="B35">
        <v>0.753142857142857</v>
      </c>
      <c r="C35">
        <v>75.314285714285703</v>
      </c>
    </row>
    <row r="36" spans="1:3" x14ac:dyDescent="0.25">
      <c r="A36">
        <v>559.52712100139001</v>
      </c>
      <c r="B36">
        <v>0.76457142857142801</v>
      </c>
      <c r="C36">
        <v>76.457142857142799</v>
      </c>
    </row>
    <row r="37" spans="1:3" x14ac:dyDescent="0.25">
      <c r="A37">
        <v>571.21001390820504</v>
      </c>
      <c r="B37">
        <v>0.78514285714285703</v>
      </c>
      <c r="C37">
        <v>78.514285714285705</v>
      </c>
    </row>
    <row r="38" spans="1:3" x14ac:dyDescent="0.25">
      <c r="A38">
        <v>581.78025034770496</v>
      </c>
      <c r="B38">
        <v>0.79657142857142804</v>
      </c>
      <c r="C38">
        <v>79.657142857142802</v>
      </c>
    </row>
    <row r="39" spans="1:3" x14ac:dyDescent="0.25">
      <c r="A39">
        <v>590.68150208623001</v>
      </c>
      <c r="B39">
        <v>0.80342857142857094</v>
      </c>
      <c r="C39">
        <v>80.342857142857099</v>
      </c>
    </row>
    <row r="40" spans="1:3" x14ac:dyDescent="0.25">
      <c r="A40">
        <v>601.808066759388</v>
      </c>
      <c r="B40">
        <v>0.82857142857142807</v>
      </c>
      <c r="C40">
        <v>82.857142857142804</v>
      </c>
    </row>
    <row r="41" spans="1:3" x14ac:dyDescent="0.25">
      <c r="A41">
        <v>610.15299026425498</v>
      </c>
      <c r="B41">
        <v>0.83314285714285707</v>
      </c>
      <c r="C41">
        <v>83.314285714285703</v>
      </c>
    </row>
    <row r="42" spans="1:3" x14ac:dyDescent="0.25">
      <c r="A42">
        <v>620.72322670375502</v>
      </c>
      <c r="B42">
        <v>0.84685714285714198</v>
      </c>
      <c r="C42">
        <v>84.685714285714198</v>
      </c>
    </row>
    <row r="43" spans="1:3" x14ac:dyDescent="0.25">
      <c r="A43">
        <v>627.39916550764895</v>
      </c>
      <c r="B43">
        <v>0.8628571428571421</v>
      </c>
      <c r="C43">
        <v>86.285714285714207</v>
      </c>
    </row>
    <row r="44" spans="1:3" x14ac:dyDescent="0.25">
      <c r="A44">
        <v>642.97635605006894</v>
      </c>
      <c r="B44">
        <v>0.872</v>
      </c>
      <c r="C44">
        <v>87.2</v>
      </c>
    </row>
    <row r="45" spans="1:3" x14ac:dyDescent="0.25">
      <c r="A45">
        <v>654.10292072322602</v>
      </c>
      <c r="B45">
        <v>0.88571428571428501</v>
      </c>
      <c r="C45">
        <v>88.571428571428498</v>
      </c>
    </row>
    <row r="46" spans="1:3" x14ac:dyDescent="0.25">
      <c r="A46">
        <v>669.68011126564602</v>
      </c>
      <c r="B46">
        <v>0.90628571428571403</v>
      </c>
      <c r="C46">
        <v>90.628571428571405</v>
      </c>
    </row>
  </sheetData>
  <mergeCells count="3">
    <mergeCell ref="E1:G1"/>
    <mergeCell ref="A1:C1"/>
    <mergeCell ref="J1:K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SQP</vt:lpstr>
      <vt:lpstr>Firefly</vt:lpstr>
      <vt:lpstr>LEASTSQUARES</vt:lpstr>
      <vt:lpstr>PSO</vt:lpstr>
      <vt:lpstr>General Results</vt:lpstr>
      <vt:lpstr>In</vt:lpstr>
      <vt:lpstr>OutSewage</vt:lpstr>
      <vt:lpstr>All</vt:lpstr>
      <vt:lpstr>Upgaded</vt:lpstr>
      <vt:lpstr>ExperimentalData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johnys aslanogloy</dc:creator>
  <cp:lastModifiedBy>johnys aslanogloy</cp:lastModifiedBy>
  <dcterms:created xsi:type="dcterms:W3CDTF">2022-03-20T09:50:15Z</dcterms:created>
  <dcterms:modified xsi:type="dcterms:W3CDTF">2022-06-24T11:15:27Z</dcterms:modified>
</cp:coreProperties>
</file>