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drawing+xml" PartName="/xl/drawings/drawing2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\Documents\HTL\HTL_Final\"/>
    </mc:Choice>
  </mc:AlternateContent>
  <xr:revisionPtr revIDLastSave="0" documentId="13_ncr:1_{77CA5324-D88F-48B8-9804-DCF57A2B3050}" xr6:coauthVersionLast="47" xr6:coauthVersionMax="47" xr10:uidLastSave="{00000000-0000-0000-0000-000000000000}"/>
  <bookViews>
    <workbookView xWindow="-120" yWindow="-120" windowWidth="29040" windowHeight="15840"/>
  </bookViews>
  <sheets>
    <sheet name="OutSewage" sheetId="1" r:id="rId1"/>
    <sheet name="In" sheetId="13" r:id="rId2"/>
    <sheet name="All" sheetId="9" r:id="rId3"/>
    <sheet name="ExperimentalData" sheetId="10" r:id="rId4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<sst xmlns="http://schemas.openxmlformats.org/spreadsheetml/2006/main" count="565" uniqueCount="346">
  <si>
    <t>MW</t>
  </si>
  <si>
    <t>C</t>
  </si>
  <si>
    <t>H</t>
  </si>
  <si>
    <t>O</t>
  </si>
  <si>
    <t>N</t>
  </si>
  <si>
    <t>C₂H₇N</t>
  </si>
  <si>
    <t>C3H4O</t>
  </si>
  <si>
    <t>C6H14</t>
  </si>
  <si>
    <t>C10H11N</t>
  </si>
  <si>
    <t>C4H8O2</t>
  </si>
  <si>
    <t>C3H8O</t>
  </si>
  <si>
    <t>C6H12O2</t>
  </si>
  <si>
    <t>CH2O2</t>
  </si>
  <si>
    <t>C2H4O2</t>
  </si>
  <si>
    <t>C3H6O3</t>
  </si>
  <si>
    <t>C4H5N</t>
  </si>
  <si>
    <t>CH4N2O</t>
  </si>
  <si>
    <t>C8H10</t>
  </si>
  <si>
    <t>C3H6O2</t>
  </si>
  <si>
    <t>C3H4O3</t>
  </si>
  <si>
    <t>C18H34O2</t>
  </si>
  <si>
    <t xml:space="preserve">C6H6O </t>
  </si>
  <si>
    <t>C6H11NO</t>
  </si>
  <si>
    <t>C8H15NO</t>
  </si>
  <si>
    <t>C9H12O2</t>
  </si>
  <si>
    <t>C12H24O3</t>
  </si>
  <si>
    <t>C8H7N</t>
  </si>
  <si>
    <t>C5H9NO</t>
  </si>
  <si>
    <t>C12H28O</t>
  </si>
  <si>
    <t>C3H8O3</t>
  </si>
  <si>
    <t>C13H27NO</t>
  </si>
  <si>
    <t>C17H36</t>
  </si>
  <si>
    <t>C14H25N</t>
  </si>
  <si>
    <t>C16H34O</t>
  </si>
  <si>
    <t>C16H32O2</t>
  </si>
  <si>
    <t>C27H48</t>
  </si>
  <si>
    <t>C15H31NO</t>
  </si>
  <si>
    <t>C21H30O2</t>
  </si>
  <si>
    <t>C16H33NO</t>
  </si>
  <si>
    <t>C­12H10N2</t>
  </si>
  <si>
    <t>C18H35NO</t>
  </si>
  <si>
    <t>C9H10O2</t>
  </si>
  <si>
    <t>C32H66</t>
  </si>
  <si>
    <t>C20H24N2O2</t>
  </si>
  <si>
    <t>C36H74</t>
  </si>
  <si>
    <t>C16H17NO2</t>
  </si>
  <si>
    <t>C27H37NO3</t>
  </si>
  <si>
    <t>C40H82</t>
  </si>
  <si>
    <t>Tert-Butyl Acetate</t>
  </si>
  <si>
    <t>Αιθανικό οξύ</t>
  </si>
  <si>
    <t>Tropine</t>
  </si>
  <si>
    <t>Texanol</t>
  </si>
  <si>
    <t>3-decyl-1H-pyrrole</t>
  </si>
  <si>
    <t>Myristamide, N-methyl-</t>
  </si>
  <si>
    <t>Azobenzene</t>
  </si>
  <si>
    <t>Dotriacontane</t>
  </si>
  <si>
    <t>Quinine</t>
  </si>
  <si>
    <t>Hexatriacontane</t>
  </si>
  <si>
    <t>Benzenepropanamide,N-hydroxy-a-(hydroxyimino)-</t>
  </si>
  <si>
    <t>4-Cyanophenyl 4-(tetradecyloxy)benzoate</t>
  </si>
  <si>
    <t>Tetraoctane</t>
  </si>
  <si>
    <t>C6H12</t>
  </si>
  <si>
    <t>C4H9N</t>
  </si>
  <si>
    <t>C7H8</t>
  </si>
  <si>
    <t>C8H8</t>
  </si>
  <si>
    <t>C9H12</t>
  </si>
  <si>
    <t>C10H22</t>
  </si>
  <si>
    <t>C11H24</t>
  </si>
  <si>
    <t>C7H9N</t>
  </si>
  <si>
    <t>C8H13N</t>
  </si>
  <si>
    <t>C8H11N</t>
  </si>
  <si>
    <t>C7H8O</t>
  </si>
  <si>
    <t>C9H17NO</t>
  </si>
  <si>
    <t>C12H12</t>
  </si>
  <si>
    <t>C14H220</t>
  </si>
  <si>
    <t>C8H11NO</t>
  </si>
  <si>
    <t>C15H320</t>
  </si>
  <si>
    <t>C14H29NO</t>
  </si>
  <si>
    <t>C20H42</t>
  </si>
  <si>
    <t>C16H31N</t>
  </si>
  <si>
    <t>C11H23NO2</t>
  </si>
  <si>
    <t>C12H25NO</t>
  </si>
  <si>
    <t>C18H36O2</t>
  </si>
  <si>
    <t>C18H32O2</t>
  </si>
  <si>
    <t>C26H54</t>
  </si>
  <si>
    <t>C20H14O4</t>
  </si>
  <si>
    <t>Me-Cyclopentane</t>
  </si>
  <si>
    <t>pyrrolidine</t>
  </si>
  <si>
    <t>cyclooctatetraene</t>
  </si>
  <si>
    <t>Propyl-benzene</t>
  </si>
  <si>
    <t>Denace,3-ethyl-3-methyl</t>
  </si>
  <si>
    <t>Octane,5-ethyl-2-methyl</t>
  </si>
  <si>
    <t>Benzylamine</t>
  </si>
  <si>
    <t>et-diMe-pyrrole</t>
  </si>
  <si>
    <t>Phenylethylamine</t>
  </si>
  <si>
    <t>p-cresol</t>
  </si>
  <si>
    <t>2,2,6,6 Tetramethyl-4-piperidone</t>
  </si>
  <si>
    <t>Naphthalene,2,7-dimethyl</t>
  </si>
  <si>
    <t>Phenol,2,4-bis(1,1-dimethylethyl)</t>
  </si>
  <si>
    <t>3dimethylaminopheno</t>
  </si>
  <si>
    <t>caprolactam</t>
  </si>
  <si>
    <t>triMe-dodecanol</t>
  </si>
  <si>
    <t>diMe-dodecanamide</t>
  </si>
  <si>
    <t>Phytan</t>
  </si>
  <si>
    <t>Heptadecane</t>
  </si>
  <si>
    <t>Me-dodecanamide</t>
  </si>
  <si>
    <t>Hexadecanitrile</t>
  </si>
  <si>
    <t>aminoundecanoic acid</t>
  </si>
  <si>
    <t>dodecanamide</t>
  </si>
  <si>
    <t>Eicosane</t>
  </si>
  <si>
    <t>Hexadecaonic acid, ethyl ester</t>
  </si>
  <si>
    <t>octadecynoic acid</t>
  </si>
  <si>
    <t>Hexacosabe</t>
  </si>
  <si>
    <t>1,2-Bis(benzoyloxy)
benzene</t>
  </si>
  <si>
    <t>C5H12O2</t>
  </si>
  <si>
    <t>C4H8O3</t>
  </si>
  <si>
    <t>C4H10N2</t>
  </si>
  <si>
    <t>C3H7NO</t>
  </si>
  <si>
    <t>C5H10O3</t>
  </si>
  <si>
    <t>C8H19N</t>
  </si>
  <si>
    <t>C5H4O2</t>
  </si>
  <si>
    <t>C5H6O2</t>
  </si>
  <si>
    <t>C6H12O3</t>
  </si>
  <si>
    <t>C5H10O2</t>
  </si>
  <si>
    <t>C6H8O2</t>
  </si>
  <si>
    <t>C6H6O2</t>
  </si>
  <si>
    <t>C6H10O2</t>
  </si>
  <si>
    <t>C8H14O3</t>
  </si>
  <si>
    <t>C7H8O2</t>
  </si>
  <si>
    <t>C10H22O</t>
  </si>
  <si>
    <t>C7H12O3</t>
  </si>
  <si>
    <t>C6H13NO</t>
  </si>
  <si>
    <t>C9H16O3</t>
  </si>
  <si>
    <t>C8H10O2</t>
  </si>
  <si>
    <t>C8H16O2</t>
  </si>
  <si>
    <t>C8H10O3</t>
  </si>
  <si>
    <t>C10H12O2</t>
  </si>
  <si>
    <t>C10H14O2</t>
  </si>
  <si>
    <t>C8H8O3</t>
  </si>
  <si>
    <t>C15H22O2</t>
  </si>
  <si>
    <t>C9H10O3</t>
  </si>
  <si>
    <t>C10H12O3</t>
  </si>
  <si>
    <t>C10H15NO2</t>
  </si>
  <si>
    <t>C11H12O4</t>
  </si>
  <si>
    <t>C20H22O6</t>
  </si>
  <si>
    <t>Toluene</t>
  </si>
  <si>
    <t>1-propanol, 2-ethoxy-</t>
  </si>
  <si>
    <t>ethanol, 2-(ethenyloxy)-</t>
  </si>
  <si>
    <t>propanoic acid, 2-hydroxy-, methyl ester</t>
  </si>
  <si>
    <t>piperazine</t>
  </si>
  <si>
    <t>benzene, (1-methylethyl)-</t>
  </si>
  <si>
    <t>formamide, n,n-dimethyl-</t>
  </si>
  <si>
    <t>propanoic acid, 2-hydroxy-, ethyl ester</t>
  </si>
  <si>
    <t>2-heptanamine, 5-methyl-</t>
  </si>
  <si>
    <t>2-furancarboxaldehyde</t>
  </si>
  <si>
    <t>ethyl 2-hydroxypropanoate</t>
  </si>
  <si>
    <t>oxiranemethanol</t>
  </si>
  <si>
    <t>2-furanmethanol</t>
  </si>
  <si>
    <t>butanoic acid, 2-hydroxy-, ethyl ester</t>
  </si>
  <si>
    <t>2-furanmethanol, tetrahydro-</t>
  </si>
  <si>
    <t>3-methyl-1,2-cyclopentanedione</t>
  </si>
  <si>
    <t>2-furancarboxaldehyde, 5-methyl-</t>
  </si>
  <si>
    <t>2,5-hexanedione</t>
  </si>
  <si>
    <t>butanoic anhydride</t>
  </si>
  <si>
    <t>ethanone, 1-(5-methyl-2-furanyl)-</t>
  </si>
  <si>
    <t>4-nonanol, 4-methyl-</t>
  </si>
  <si>
    <t>Guaiacol</t>
  </si>
  <si>
    <t>pentanoic acid, 4-oxo-, ethyl ester</t>
  </si>
  <si>
    <t>acetamide, n-(1-methylpropyl)-</t>
  </si>
  <si>
    <t>4-[(2-methoxyethoxy)methoxy]-1-cyclopentene</t>
  </si>
  <si>
    <t>1-hydroxy-2-methoxy-4-methylbenzene</t>
  </si>
  <si>
    <t>2-propyl-tetrahydro-pyran-3-ol</t>
  </si>
  <si>
    <t>guaiacol, 4-ethyl-</t>
  </si>
  <si>
    <t>2-furancarboxaldehyde, 5-(ethoxymethyl)-</t>
  </si>
  <si>
    <t>2-methoxy-4-vinylphenol</t>
  </si>
  <si>
    <t>phenol, 2-methoxy-4-(2-propenyl)-</t>
  </si>
  <si>
    <t>benzaldehyde, 4-hydroxy-3-methoxy-</t>
  </si>
  <si>
    <t>1-(4-isopropylphenyl)-2-methylpropyl acetate</t>
  </si>
  <si>
    <t>ethanone, 1-(4-hydroxy-3-methoxyphenyl)-</t>
  </si>
  <si>
    <t>2-propanone, (4-hydroxy-3-methoxyphenyl)-</t>
  </si>
  <si>
    <t>benzenemethanol, 4-hydroxy-R-[(methylamino)methyl]-</t>
  </si>
  <si>
    <t>5-(3-hydroxy-1-propenyl)-7-methoxy-</t>
  </si>
  <si>
    <t>3-benzofuranmethanol, 2,3-dihydro-2-(4-hydroxy-3-methoxyphenyl)-</t>
  </si>
  <si>
    <t>Leucine</t>
  </si>
  <si>
    <t>Methylethylketone diethylhydrazone</t>
  </si>
  <si>
    <t>Methyl pyrazine</t>
  </si>
  <si>
    <t>styrene</t>
  </si>
  <si>
    <t>2,5-dimethyl-pyrazine</t>
  </si>
  <si>
    <t>Decane</t>
  </si>
  <si>
    <t>Cresol</t>
  </si>
  <si>
    <t>Alanine</t>
  </si>
  <si>
    <t>Dextrose</t>
  </si>
  <si>
    <t>N-butyl acetamide</t>
  </si>
  <si>
    <t>Benzenediol</t>
  </si>
  <si>
    <t>Benzofuranone</t>
  </si>
  <si>
    <t>Tetradecane</t>
  </si>
  <si>
    <t>1-propyl-2,5-Pyrrolidinedione</t>
  </si>
  <si>
    <t>1,2:8,9-diepoxy-p-Methane</t>
  </si>
  <si>
    <t>Aspartic Acid</t>
  </si>
  <si>
    <t>Pentadecane</t>
  </si>
  <si>
    <t>3-methyl-3-propyl-2,5-Pyrrolidinedione</t>
  </si>
  <si>
    <t>Hexadecane</t>
  </si>
  <si>
    <t>Octadecane</t>
  </si>
  <si>
    <t>Glutamic Acid</t>
  </si>
  <si>
    <t>Phenylalanine</t>
  </si>
  <si>
    <t>Palmoleic Acid</t>
  </si>
  <si>
    <t>Stearic Acid</t>
  </si>
  <si>
    <t>Tyrosine</t>
  </si>
  <si>
    <t>Arachidic Acid</t>
  </si>
  <si>
    <t>Xylose</t>
  </si>
  <si>
    <t>Behenic Acid</t>
  </si>
  <si>
    <t>Glycine</t>
  </si>
  <si>
    <t>C6H14N2</t>
  </si>
  <si>
    <t>C5H6N2</t>
  </si>
  <si>
    <t>C6H8N2</t>
  </si>
  <si>
    <t>C8H6O2</t>
  </si>
  <si>
    <t>C14H3O</t>
  </si>
  <si>
    <t>C7H11NO2</t>
  </si>
  <si>
    <t>C10H16O2</t>
  </si>
  <si>
    <t>C15H32</t>
  </si>
  <si>
    <t>C8H13NO2</t>
  </si>
  <si>
    <t>C16H34</t>
  </si>
  <si>
    <t>C18H38</t>
  </si>
  <si>
    <t>CORONENE</t>
  </si>
  <si>
    <t>N-BENZYLOLEAMIDE</t>
  </si>
  <si>
    <t>OXYPHENISATIN-ACETATE</t>
  </si>
  <si>
    <t>OVALENE</t>
  </si>
  <si>
    <t>2,35-HEXATRIACONTANEDIONE</t>
  </si>
  <si>
    <t>DOHEXACONTANE</t>
  </si>
  <si>
    <t>QUERCETIN</t>
  </si>
  <si>
    <t>TETRAPHENYLPORPHINE</t>
  </si>
  <si>
    <t>DOHEPTACONTANE</t>
  </si>
  <si>
    <t>ALL-TRANS-LYCOPENE</t>
  </si>
  <si>
    <t>HEXAPHENYLMELAMINE</t>
  </si>
  <si>
    <t>C24H12</t>
  </si>
  <si>
    <t>C25H41NO</t>
  </si>
  <si>
    <t>C24H19NO5</t>
  </si>
  <si>
    <t>C32H14</t>
  </si>
  <si>
    <t>C36H70O2</t>
  </si>
  <si>
    <t>C62H126</t>
  </si>
  <si>
    <t>C15H10O7</t>
  </si>
  <si>
    <t>C44H30N4</t>
  </si>
  <si>
    <t>C72H146</t>
  </si>
  <si>
    <t>C40H56</t>
  </si>
  <si>
    <t>C39H30N6</t>
  </si>
  <si>
    <t>Target</t>
  </si>
  <si>
    <t>Optimized</t>
  </si>
  <si>
    <t>x</t>
  </si>
  <si>
    <t>cumulative x (%)</t>
  </si>
  <si>
    <t xml:space="preserve">cumulative x </t>
  </si>
  <si>
    <t>Relative Diff</t>
  </si>
  <si>
    <t>FMINCON</t>
  </si>
  <si>
    <t>FIREFLY</t>
  </si>
  <si>
    <t>cumulative x</t>
  </si>
  <si>
    <t>Ethanamine</t>
  </si>
  <si>
    <t>Propenal</t>
  </si>
  <si>
    <t>2,3 Dimethyl - Butane</t>
  </si>
  <si>
    <t>2,4,6-Trimethylbenzonitrile </t>
  </si>
  <si>
    <t>Ethyl Acetate</t>
  </si>
  <si>
    <t>2-Propanol</t>
  </si>
  <si>
    <t>Formic Acid</t>
  </si>
  <si>
    <t>Lactic Acid</t>
  </si>
  <si>
    <t>Pyrrole</t>
  </si>
  <si>
    <t>Urea</t>
  </si>
  <si>
    <t>Ethyl benzene</t>
  </si>
  <si>
    <t>Propionic Acid</t>
  </si>
  <si>
    <t>Pyruvic Acid</t>
  </si>
  <si>
    <t>Vacenic Acid</t>
  </si>
  <si>
    <t>Phenol</t>
  </si>
  <si>
    <t>2-Acetylpyrrolidine</t>
  </si>
  <si>
    <t>1-Methyl,2-5 Pyrrolidinone</t>
  </si>
  <si>
    <t>4-Ethylguaiacol</t>
  </si>
  <si>
    <t>Indole</t>
  </si>
  <si>
    <t>2- Piperidone</t>
  </si>
  <si>
    <t>Guaiacol, 4-propyl-</t>
  </si>
  <si>
    <t>1-Dodecanol</t>
  </si>
  <si>
    <t>Glycerine</t>
  </si>
  <si>
    <t>Methyl-Dodecanamide</t>
  </si>
  <si>
    <t>Hexadecanol</t>
  </si>
  <si>
    <t>Palmitic Acid</t>
  </si>
  <si>
    <t>Oleic Acid</t>
  </si>
  <si>
    <t>BETA-CHOLESTEROL</t>
  </si>
  <si>
    <t>Cholestane</t>
  </si>
  <si>
    <t>Methyl dehydroabietate</t>
  </si>
  <si>
    <t>Cetyl-Amide</t>
  </si>
  <si>
    <t>N-PENTACOSANE</t>
  </si>
  <si>
    <t>Oleamide</t>
  </si>
  <si>
    <t>N-NONACOSANE</t>
  </si>
  <si>
    <t>SITOSTEROL</t>
  </si>
  <si>
    <t>Ethyl benzoate</t>
  </si>
  <si>
    <t>16-HENTRIACONTANONE</t>
  </si>
  <si>
    <t>COUMAFURYL</t>
  </si>
  <si>
    <t>ALPHA-TOCOPHEROL</t>
  </si>
  <si>
    <t>3-PENTADECYL-2-DOCOSANE</t>
  </si>
  <si>
    <t>PERYLENE,-3-HEXYL-</t>
  </si>
  <si>
    <t>STIGMASTEROL</t>
  </si>
  <si>
    <t>1-DOTRIACONTANOL</t>
  </si>
  <si>
    <t>N-PALMITOYL-PYRAZINAMIDE</t>
  </si>
  <si>
    <t> C6H13NO2</t>
  </si>
  <si>
    <t>C3H7NO2</t>
  </si>
  <si>
    <t>C6H12O6</t>
  </si>
  <si>
    <t>C6H6O2 </t>
  </si>
  <si>
    <t>C4H7NO4</t>
  </si>
  <si>
    <t>C5H9NO4</t>
  </si>
  <si>
    <t>C9H11NO2</t>
  </si>
  <si>
    <t>C16H30O2</t>
  </si>
  <si>
    <t> C18H34O2</t>
  </si>
  <si>
    <t>C27H46O</t>
  </si>
  <si>
    <t>C9H11NO3</t>
  </si>
  <si>
    <t>C20H40O2</t>
  </si>
  <si>
    <t>C25H52</t>
  </si>
  <si>
    <t>C5H10O5</t>
  </si>
  <si>
    <t>C22H44O2</t>
  </si>
  <si>
    <t>C2H5NO2</t>
  </si>
  <si>
    <t>C29H60</t>
  </si>
  <si>
    <t>C29H50O</t>
  </si>
  <si>
    <t>C31H62O</t>
  </si>
  <si>
    <t>C17H14O5</t>
  </si>
  <si>
    <t>C29H50O2</t>
  </si>
  <si>
    <t>C37H74</t>
  </si>
  <si>
    <t>C26H24</t>
  </si>
  <si>
    <t>C29H48O</t>
  </si>
  <si>
    <t>C32H66O</t>
  </si>
  <si>
    <t>C20H35N3O</t>
  </si>
  <si>
    <t>x0</t>
  </si>
  <si>
    <t>Carb</t>
  </si>
  <si>
    <t>Acetic Acid</t>
  </si>
  <si>
    <t>Lipid</t>
  </si>
  <si>
    <t>Palmitic</t>
  </si>
  <si>
    <t>Oleic</t>
  </si>
  <si>
    <t>Protein</t>
  </si>
  <si>
    <t>Lignin</t>
  </si>
  <si>
    <t>Carbohydrates</t>
  </si>
  <si>
    <t>Density</t>
  </si>
  <si>
    <t>Relative Difference</t>
  </si>
  <si>
    <t>Firefly</t>
  </si>
  <si>
    <t>Sum of x</t>
  </si>
  <si>
    <t>Carbon</t>
  </si>
  <si>
    <t>Hydrogen</t>
  </si>
  <si>
    <t>Oxygen</t>
  </si>
  <si>
    <t>Nitrogen</t>
  </si>
  <si>
    <t>Biochemical Group</t>
  </si>
  <si>
    <t>Compound</t>
  </si>
  <si>
    <t>Boiling Point</t>
  </si>
  <si>
    <t>Methyl DiHydroAbietic Acid</t>
  </si>
  <si>
    <t>Chemical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</si>
</sst>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/>
    <border/>
  </borders>
  <cellStyleXfs count="5">
    <xf numFmtId="0" fontId="0" fillId="0" borderId="0"/>
    <xf numFmtId="0" fontId="1" fillId="2" borderId="0" applyNumberFormat="false" applyBorder="false" applyAlignment="false" applyProtection="false"/>
    <xf numFmtId="0" fontId="2" fillId="3" borderId="0" applyNumberFormat="false" applyBorder="false" applyAlignment="false" applyProtection="false"/>
    <xf numFmtId="0" fontId="3" fillId="4" borderId="1" applyNumberFormat="false" applyAlignment="false" applyProtection="false"/>
    <xf numFmtId="9" fontId="4" fillId="0" borderId="0" applyFont="false" applyFill="false" applyBorder="false" applyAlignment="false" applyProtection="false"/>
  </cellStyleXfs>
  <cellXfs count="13">
    <xf numFmtId="0" fontId="0" fillId="0" borderId="0" xfId="0"/>
    <xf numFmtId="0" fontId="0" fillId="0" borderId="0" xfId="0" applyAlignment="true">
      <alignment wrapText="true"/>
    </xf>
    <xf numFmtId="11" fontId="0" fillId="0" borderId="0" xfId="0" applyNumberFormat="true"/>
    <xf numFmtId="2" fontId="0" fillId="0" borderId="0" xfId="0" applyNumberFormat="true"/>
    <xf numFmtId="0" fontId="1" fillId="2" borderId="0" xfId="1"/>
    <xf numFmtId="10" fontId="2" fillId="3" borderId="0" xfId="2" applyNumberFormat="true"/>
    <xf numFmtId="2" fontId="1" fillId="2" borderId="0" xfId="1" applyNumberFormat="true"/>
    <xf numFmtId="0" fontId="2" fillId="3" borderId="0" xfId="2"/>
    <xf numFmtId="0" fontId="3" fillId="4" borderId="1" xfId="3"/>
    <xf numFmtId="0" fontId="0" fillId="0" borderId="2" xfId="0" applyBorder="true"/>
    <xf numFmtId="9" fontId="2" fillId="3" borderId="0" xfId="4" applyFont="true" applyFill="true"/>
    <xf numFmtId="22" fontId="0" fillId="0" borderId="3" xfId="0" applyNumberFormat="true"/>
    <xf numFmtId="22" fontId="0" fillId="0" borderId="4" xfId="0" applyNumberFormat="true"/>
  </cellXfs>
  <cellStyles count="5">
    <cellStyle name="Calculation" xfId="3" builtinId="22"/>
    <cellStyle name="Good" xfId="1" builtinId="26"/>
    <cellStyle name="Neutral" xfId="2" builtinId="2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metadata.xml" Type="http://schemas.openxmlformats.org/officeDocument/2006/relationships/sheetMetadata" Id="rId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_rels/chart5.xml.rels><?xml version="1.0" encoding="UTF-8"?><Relationships xmlns="http://schemas.openxmlformats.org/package/2006/relationships"><Relationship Target="colors5.xml" Type="http://schemas.microsoft.com/office/2011/relationships/chartColorStyle" Id="rId2"/><Relationship Target="style5.xml" Type="http://schemas.microsoft.com/office/2011/relationships/chartStyle" Id="rId1"/></Relationships>
</file>

<file path=xl/charts/_rels/chart6.xml.rels><?xml version="1.0" encoding="UTF-8"?><Relationships xmlns="http://schemas.openxmlformats.org/package/2006/relationships"><Relationship Target="colors6.xml" Type="http://schemas.microsoft.com/office/2011/relationships/chartColorStyle" Id="rId2"/><Relationship Target="style6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Results</a:t>
            </a:r>
            <a:r>
              <a:rPr lang="en-US" baseline="0"/>
              <a:t> Comparison</a:t>
            </a:r>
          </a:p>
        </c:rich>
      </c:tx>
      <c:layout>
        <c:manualLayout>
          <c:xMode val="edge"/>
          <c:yMode val="edge"/>
          <c:x val="0.4178263342082240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0.17171296296296298"/>
          <c:w val="0.896557961504811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v>Expected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OutSewage!$F$18:$F$21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O</c:v>
                </c:pt>
                <c:pt idx="3">
                  <c:v>N</c:v>
                </c:pt>
              </c:strCache>
            </c:strRef>
          </c:cat>
          <c:val>
            <c:numRef>
              <c:f>OutSewage!$H$18:$H$21</c:f>
              <c:numCache>
                <c:formatCode>General</c:formatCode>
                <c:ptCount val="4"/>
                <c:pt idx="0">
                  <c:v>74.67</c:v>
                </c:pt>
                <c:pt idx="1">
                  <c:v>10.3</c:v>
                </c:pt>
                <c:pt idx="2">
                  <c:v>11.3</c:v>
                </c:pt>
                <c:pt idx="3">
                  <c:v>2.76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5-4AC6-BAB5-11B52BC3B1BB}"/>
            </c:ext>
          </c:extLst>
        </c:ser>
        <c:ser>
          <c:idx val="1"/>
          <c:order val="1"/>
          <c:tx>
            <c:v>Optimized(fmincon)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OutSewage!$F$18:$F$21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O</c:v>
                </c:pt>
                <c:pt idx="3">
                  <c:v>N</c:v>
                </c:pt>
              </c:strCache>
            </c:strRef>
          </c:cat>
          <c:val>
            <c:numRef>
              <c:f>OutSewage!$G$18:$G$21</c:f>
              <c:numCache>
                <c:formatCode>General</c:formatCode>
                <c:ptCount val="4"/>
                <c:pt idx="0">
                  <c:v>74.244673898976615</c:v>
                </c:pt>
                <c:pt idx="1">
                  <c:v>10.533868297968686</c:v>
                </c:pt>
                <c:pt idx="2">
                  <c:v>12.568622220470465</c:v>
                </c:pt>
                <c:pt idx="3">
                  <c:v>3.056830518498912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D5-4AC6-BAB5-11B52BC3B1BB}"/>
            </c:ext>
          </c:extLst>
        </c:ser>
        <c:ser>
          <c:idx val="2"/>
          <c:order val="2"/>
          <c:tx>
            <c:v>Optimized (Firefly)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OutSewage!$F$18:$F$21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O</c:v>
                </c:pt>
                <c:pt idx="3">
                  <c:v>N</c:v>
                </c:pt>
              </c:strCache>
            </c:strRef>
          </c:cat>
          <c:val>
            <c:numRef>
              <c:f>OutSewage!$G$38:$G$41</c:f>
              <c:numCache>
                <c:formatCode>General</c:formatCode>
                <c:ptCount val="4"/>
                <c:pt idx="0">
                  <c:v>73.308142685637335</c:v>
                </c:pt>
                <c:pt idx="1">
                  <c:v>9.2920626893226874</c:v>
                </c:pt>
                <c:pt idx="2">
                  <c:v>12.546005113772443</c:v>
                </c:pt>
                <c:pt idx="3">
                  <c:v>4.3531028299479226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D5-4AC6-BAB5-11B52BC3B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2293503"/>
        <c:axId val="1652284767"/>
      </c:barChart>
      <c:catAx>
        <c:axId val="165229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284767"/>
        <c:crosses val="autoZero"/>
        <c:auto val="1"/>
        <c:lblAlgn val="ctr"/>
        <c:lblOffset val="100"/>
        <c:noMultiLvlLbl val="0"/>
      </c:catAx>
      <c:valAx>
        <c:axId val="165228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29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TBD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ExperimentalData!$A$1:$A$47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ExperimentalData!$B$1:$B$47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EB-46CF-AA43-AD76BC8A7D59}"/>
            </c:ext>
          </c:extLst>
        </c:ser>
        <c:ser>
          <c:idx val="1"/>
          <c:order val="1"/>
          <c:tx>
            <c:v>Optimized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OutSewage!$B$15:$BH$15</c:f>
              <c:numCache>
                <c:formatCode>General</c:formatCode>
                <c:ptCount val="59"/>
                <c:pt idx="0">
                  <c:v>5.2613553723953005E-4</c:v>
                </c:pt>
                <c:pt idx="1">
                  <c:v>3.6592823809480589E-3</c:v>
                </c:pt>
                <c:pt idx="2">
                  <c:v>6.0949814781104976E-3</c:v>
                </c:pt>
                <c:pt idx="3">
                  <c:v>7.6025459411706749E-3</c:v>
                </c:pt>
                <c:pt idx="4">
                  <c:v>1.4107419681174252E-2</c:v>
                </c:pt>
                <c:pt idx="5">
                  <c:v>1.5320795172631969E-2</c:v>
                </c:pt>
                <c:pt idx="6">
                  <c:v>1.6533175762814073E-2</c:v>
                </c:pt>
                <c:pt idx="7">
                  <c:v>1.71511834601943E-2</c:v>
                </c:pt>
                <c:pt idx="8">
                  <c:v>2.2183751419820982E-2</c:v>
                </c:pt>
                <c:pt idx="9">
                  <c:v>2.2817871614544082E-2</c:v>
                </c:pt>
                <c:pt idx="10">
                  <c:v>2.4393870123442071E-2</c:v>
                </c:pt>
                <c:pt idx="11">
                  <c:v>3.6021934117649833E-2</c:v>
                </c:pt>
                <c:pt idx="12">
                  <c:v>3.9921769616456292E-2</c:v>
                </c:pt>
                <c:pt idx="13">
                  <c:v>5.078644634881134E-2</c:v>
                </c:pt>
                <c:pt idx="14">
                  <c:v>5.2564984765737816E-2</c:v>
                </c:pt>
                <c:pt idx="15">
                  <c:v>5.770940522480357E-2</c:v>
                </c:pt>
                <c:pt idx="16">
                  <c:v>5.9999815188240602E-2</c:v>
                </c:pt>
                <c:pt idx="17">
                  <c:v>6.4849237337493551E-2</c:v>
                </c:pt>
                <c:pt idx="18">
                  <c:v>6.7714336104755968E-2</c:v>
                </c:pt>
                <c:pt idx="19">
                  <c:v>7.5455472439365082E-2</c:v>
                </c:pt>
                <c:pt idx="20">
                  <c:v>7.642149069288659E-2</c:v>
                </c:pt>
                <c:pt idx="21">
                  <c:v>8.3371837344188682E-2</c:v>
                </c:pt>
                <c:pt idx="22">
                  <c:v>9.3242128799239724E-2</c:v>
                </c:pt>
                <c:pt idx="23">
                  <c:v>9.9842259293190225E-2</c:v>
                </c:pt>
                <c:pt idx="24">
                  <c:v>0.10799503809763866</c:v>
                </c:pt>
                <c:pt idx="25">
                  <c:v>0.11614089278750057</c:v>
                </c:pt>
                <c:pt idx="26">
                  <c:v>0.1298588801342469</c:v>
                </c:pt>
                <c:pt idx="27">
                  <c:v>0.14175715277922782</c:v>
                </c:pt>
                <c:pt idx="28">
                  <c:v>0.15138333636248111</c:v>
                </c:pt>
                <c:pt idx="29">
                  <c:v>0.16500317038517356</c:v>
                </c:pt>
                <c:pt idx="30">
                  <c:v>0.22213100285923715</c:v>
                </c:pt>
                <c:pt idx="31">
                  <c:v>0.26999350917900461</c:v>
                </c:pt>
                <c:pt idx="32">
                  <c:v>0.32878315207633307</c:v>
                </c:pt>
                <c:pt idx="33">
                  <c:v>0.38999947052681105</c:v>
                </c:pt>
                <c:pt idx="34">
                  <c:v>0.46999888225540098</c:v>
                </c:pt>
                <c:pt idx="35">
                  <c:v>0.48845330669527676</c:v>
                </c:pt>
                <c:pt idx="36">
                  <c:v>0.50399835110600144</c:v>
                </c:pt>
                <c:pt idx="37">
                  <c:v>0.51979025435214032</c:v>
                </c:pt>
                <c:pt idx="38">
                  <c:v>0.53331140642094854</c:v>
                </c:pt>
                <c:pt idx="39">
                  <c:v>0.55000476543206556</c:v>
                </c:pt>
                <c:pt idx="40">
                  <c:v>0.55999666264412906</c:v>
                </c:pt>
                <c:pt idx="41">
                  <c:v>0.61500005246287581</c:v>
                </c:pt>
                <c:pt idx="42">
                  <c:v>0.63520990878570183</c:v>
                </c:pt>
                <c:pt idx="43">
                  <c:v>0.65360897507682869</c:v>
                </c:pt>
                <c:pt idx="44">
                  <c:v>0.67265486735776525</c:v>
                </c:pt>
                <c:pt idx="45">
                  <c:v>0.69000089994304792</c:v>
                </c:pt>
                <c:pt idx="46">
                  <c:v>0.703408180770556</c:v>
                </c:pt>
                <c:pt idx="47">
                  <c:v>0.7166892683156153</c:v>
                </c:pt>
                <c:pt idx="48">
                  <c:v>0.72900132045865851</c:v>
                </c:pt>
                <c:pt idx="49">
                  <c:v>0.73702277500528723</c:v>
                </c:pt>
                <c:pt idx="50">
                  <c:v>0.75000225115592956</c:v>
                </c:pt>
                <c:pt idx="51">
                  <c:v>0.78855349214063974</c:v>
                </c:pt>
                <c:pt idx="52">
                  <c:v>0.81999661176025096</c:v>
                </c:pt>
                <c:pt idx="53">
                  <c:v>0.83150381404548346</c:v>
                </c:pt>
                <c:pt idx="54">
                  <c:v>0.84344613091785692</c:v>
                </c:pt>
                <c:pt idx="55">
                  <c:v>0.86090852883719804</c:v>
                </c:pt>
                <c:pt idx="56">
                  <c:v>0.86999449654333105</c:v>
                </c:pt>
                <c:pt idx="57">
                  <c:v>0.88577995579086388</c:v>
                </c:pt>
                <c:pt idx="58">
                  <c:v>0.90000000000000024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4EB-46CF-AA43-AD76BC8A7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215760"/>
        <c:axId val="1705189552"/>
      </c:scatterChart>
      <c:valAx>
        <c:axId val="170521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189552"/>
        <c:crosses val="autoZero"/>
        <c:crossBetween val="midCat"/>
      </c:valAx>
      <c:valAx>
        <c:axId val="17051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215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Firefly TBD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Firefly Algorithm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OutSewage!$B$35:$BH$35</c:f>
              <c:numCache>
                <c:formatCode>General</c:formatCode>
                <c:ptCount val="59"/>
                <c:pt idx="0">
                  <c:v>3.7510144717039957E-2</c:v>
                </c:pt>
                <c:pt idx="1">
                  <c:v>4.4890880292420297E-2</c:v>
                </c:pt>
                <c:pt idx="2">
                  <c:v>5.1456993522736007E-2</c:v>
                </c:pt>
                <c:pt idx="3">
                  <c:v>7.1106811880994186E-2</c:v>
                </c:pt>
                <c:pt idx="4">
                  <c:v>8.0672555824932324E-2</c:v>
                </c:pt>
                <c:pt idx="5">
                  <c:v>9.0229036857850997E-2</c:v>
                </c:pt>
                <c:pt idx="6">
                  <c:v>9.9039601336980934E-2</c:v>
                </c:pt>
                <c:pt idx="7">
                  <c:v>0.1101945650625791</c:v>
                </c:pt>
                <c:pt idx="8">
                  <c:v>0.12259751975022916</c:v>
                </c:pt>
                <c:pt idx="9">
                  <c:v>0.13023746252938553</c:v>
                </c:pt>
                <c:pt idx="10">
                  <c:v>0.14191975118513075</c:v>
                </c:pt>
                <c:pt idx="11">
                  <c:v>0.15380436034489545</c:v>
                </c:pt>
                <c:pt idx="12">
                  <c:v>0.16073353970519544</c:v>
                </c:pt>
                <c:pt idx="13">
                  <c:v>0.17788476581913129</c:v>
                </c:pt>
                <c:pt idx="14">
                  <c:v>0.18472531306432494</c:v>
                </c:pt>
                <c:pt idx="15">
                  <c:v>0.20003845206572737</c:v>
                </c:pt>
                <c:pt idx="16">
                  <c:v>0.21840100828650433</c:v>
                </c:pt>
                <c:pt idx="17">
                  <c:v>0.228050655984401</c:v>
                </c:pt>
                <c:pt idx="18">
                  <c:v>0.24028754414825038</c:v>
                </c:pt>
                <c:pt idx="19">
                  <c:v>0.26118926219218214</c:v>
                </c:pt>
                <c:pt idx="20">
                  <c:v>0.27272083967485655</c:v>
                </c:pt>
                <c:pt idx="21">
                  <c:v>0.29307348251642451</c:v>
                </c:pt>
                <c:pt idx="22">
                  <c:v>0.30784066100340507</c:v>
                </c:pt>
                <c:pt idx="23">
                  <c:v>0.3283558832849961</c:v>
                </c:pt>
                <c:pt idx="24">
                  <c:v>0.34434045936098601</c:v>
                </c:pt>
                <c:pt idx="25">
                  <c:v>0.35390064046919129</c:v>
                </c:pt>
                <c:pt idx="26">
                  <c:v>0.38087008639774633</c:v>
                </c:pt>
                <c:pt idx="27">
                  <c:v>0.40923695906404178</c:v>
                </c:pt>
                <c:pt idx="28">
                  <c:v>0.41324948886398238</c:v>
                </c:pt>
                <c:pt idx="29">
                  <c:v>0.42603494629222632</c:v>
                </c:pt>
                <c:pt idx="30">
                  <c:v>0.43741620002172482</c:v>
                </c:pt>
                <c:pt idx="31">
                  <c:v>0.44325218193009552</c:v>
                </c:pt>
                <c:pt idx="32">
                  <c:v>0.46590657494397503</c:v>
                </c:pt>
                <c:pt idx="33">
                  <c:v>0.47591295134830963</c:v>
                </c:pt>
                <c:pt idx="34">
                  <c:v>0.48608224449449478</c:v>
                </c:pt>
                <c:pt idx="35">
                  <c:v>0.50016321206566372</c:v>
                </c:pt>
                <c:pt idx="36">
                  <c:v>0.50751722212472927</c:v>
                </c:pt>
                <c:pt idx="37">
                  <c:v>0.53869141857087077</c:v>
                </c:pt>
                <c:pt idx="38">
                  <c:v>0.54948684705415485</c:v>
                </c:pt>
                <c:pt idx="39">
                  <c:v>0.56091440782515034</c:v>
                </c:pt>
                <c:pt idx="40">
                  <c:v>0.58162597495870438</c:v>
                </c:pt>
                <c:pt idx="41">
                  <c:v>0.59263331420424326</c:v>
                </c:pt>
                <c:pt idx="42">
                  <c:v>0.60977723939551387</c:v>
                </c:pt>
                <c:pt idx="43">
                  <c:v>0.62357655221528507</c:v>
                </c:pt>
                <c:pt idx="44">
                  <c:v>0.63786722429334852</c:v>
                </c:pt>
                <c:pt idx="45">
                  <c:v>0.64384675443274841</c:v>
                </c:pt>
                <c:pt idx="46">
                  <c:v>0.65512016381010629</c:v>
                </c:pt>
                <c:pt idx="47">
                  <c:v>0.66810376300908403</c:v>
                </c:pt>
                <c:pt idx="48">
                  <c:v>0.68155102802329426</c:v>
                </c:pt>
                <c:pt idx="49">
                  <c:v>0.69893923084882603</c:v>
                </c:pt>
                <c:pt idx="50">
                  <c:v>0.74960411073902533</c:v>
                </c:pt>
                <c:pt idx="51">
                  <c:v>0.75981403080076182</c:v>
                </c:pt>
                <c:pt idx="52">
                  <c:v>0.81988522326879987</c:v>
                </c:pt>
                <c:pt idx="53">
                  <c:v>0.82778048164453766</c:v>
                </c:pt>
                <c:pt idx="54">
                  <c:v>0.84924379464414768</c:v>
                </c:pt>
                <c:pt idx="55">
                  <c:v>0.85666011422585853</c:v>
                </c:pt>
                <c:pt idx="56">
                  <c:v>0.86553543707629543</c:v>
                </c:pt>
                <c:pt idx="57">
                  <c:v>0.88511138753240159</c:v>
                </c:pt>
                <c:pt idx="58">
                  <c:v>0.89999999204410985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6F-436A-A6D8-276DDD7F02A9}"/>
            </c:ext>
          </c:extLst>
        </c:ser>
        <c:ser>
          <c:idx val="1"/>
          <c:order val="1"/>
          <c:tx>
            <c:v>Experimental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ExperimentalData!$A$1:$A$47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ExperimentalData!$B$1:$B$47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6F-436A-A6D8-276DDD7F0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737599"/>
        <c:axId val="1584750495"/>
      </c:scatterChart>
      <c:valAx>
        <c:axId val="158473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50495"/>
        <c:crosses val="autoZero"/>
        <c:crossBetween val="midCat"/>
      </c:valAx>
      <c:valAx>
        <c:axId val="158475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3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TBP</a:t>
            </a:r>
            <a:r>
              <a:rPr lang="en-US" baseline="0"/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Firefly Algorithm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OutSewage!$B$35:$BH$35</c:f>
              <c:numCache>
                <c:formatCode>General</c:formatCode>
                <c:ptCount val="59"/>
                <c:pt idx="0">
                  <c:v>3.7510144717039957E-2</c:v>
                </c:pt>
                <c:pt idx="1">
                  <c:v>4.4890880292420297E-2</c:v>
                </c:pt>
                <c:pt idx="2">
                  <c:v>5.1456993522736007E-2</c:v>
                </c:pt>
                <c:pt idx="3">
                  <c:v>7.1106811880994186E-2</c:v>
                </c:pt>
                <c:pt idx="4">
                  <c:v>8.0672555824932324E-2</c:v>
                </c:pt>
                <c:pt idx="5">
                  <c:v>9.0229036857850997E-2</c:v>
                </c:pt>
                <c:pt idx="6">
                  <c:v>9.9039601336980934E-2</c:v>
                </c:pt>
                <c:pt idx="7">
                  <c:v>0.1101945650625791</c:v>
                </c:pt>
                <c:pt idx="8">
                  <c:v>0.12259751975022916</c:v>
                </c:pt>
                <c:pt idx="9">
                  <c:v>0.13023746252938553</c:v>
                </c:pt>
                <c:pt idx="10">
                  <c:v>0.14191975118513075</c:v>
                </c:pt>
                <c:pt idx="11">
                  <c:v>0.15380436034489545</c:v>
                </c:pt>
                <c:pt idx="12">
                  <c:v>0.16073353970519544</c:v>
                </c:pt>
                <c:pt idx="13">
                  <c:v>0.17788476581913129</c:v>
                </c:pt>
                <c:pt idx="14">
                  <c:v>0.18472531306432494</c:v>
                </c:pt>
                <c:pt idx="15">
                  <c:v>0.20003845206572737</c:v>
                </c:pt>
                <c:pt idx="16">
                  <c:v>0.21840100828650433</c:v>
                </c:pt>
                <c:pt idx="17">
                  <c:v>0.228050655984401</c:v>
                </c:pt>
                <c:pt idx="18">
                  <c:v>0.24028754414825038</c:v>
                </c:pt>
                <c:pt idx="19">
                  <c:v>0.26118926219218214</c:v>
                </c:pt>
                <c:pt idx="20">
                  <c:v>0.27272083967485655</c:v>
                </c:pt>
                <c:pt idx="21">
                  <c:v>0.29307348251642451</c:v>
                </c:pt>
                <c:pt idx="22">
                  <c:v>0.30784066100340507</c:v>
                </c:pt>
                <c:pt idx="23">
                  <c:v>0.3283558832849961</c:v>
                </c:pt>
                <c:pt idx="24">
                  <c:v>0.34434045936098601</c:v>
                </c:pt>
                <c:pt idx="25">
                  <c:v>0.35390064046919129</c:v>
                </c:pt>
                <c:pt idx="26">
                  <c:v>0.38087008639774633</c:v>
                </c:pt>
                <c:pt idx="27">
                  <c:v>0.40923695906404178</c:v>
                </c:pt>
                <c:pt idx="28">
                  <c:v>0.41324948886398238</c:v>
                </c:pt>
                <c:pt idx="29">
                  <c:v>0.42603494629222632</c:v>
                </c:pt>
                <c:pt idx="30">
                  <c:v>0.43741620002172482</c:v>
                </c:pt>
                <c:pt idx="31">
                  <c:v>0.44325218193009552</c:v>
                </c:pt>
                <c:pt idx="32">
                  <c:v>0.46590657494397503</c:v>
                </c:pt>
                <c:pt idx="33">
                  <c:v>0.47591295134830963</c:v>
                </c:pt>
                <c:pt idx="34">
                  <c:v>0.48608224449449478</c:v>
                </c:pt>
                <c:pt idx="35">
                  <c:v>0.50016321206566372</c:v>
                </c:pt>
                <c:pt idx="36">
                  <c:v>0.50751722212472927</c:v>
                </c:pt>
                <c:pt idx="37">
                  <c:v>0.53869141857087077</c:v>
                </c:pt>
                <c:pt idx="38">
                  <c:v>0.54948684705415485</c:v>
                </c:pt>
                <c:pt idx="39">
                  <c:v>0.56091440782515034</c:v>
                </c:pt>
                <c:pt idx="40">
                  <c:v>0.58162597495870438</c:v>
                </c:pt>
                <c:pt idx="41">
                  <c:v>0.59263331420424326</c:v>
                </c:pt>
                <c:pt idx="42">
                  <c:v>0.60977723939551387</c:v>
                </c:pt>
                <c:pt idx="43">
                  <c:v>0.62357655221528507</c:v>
                </c:pt>
                <c:pt idx="44">
                  <c:v>0.63786722429334852</c:v>
                </c:pt>
                <c:pt idx="45">
                  <c:v>0.64384675443274841</c:v>
                </c:pt>
                <c:pt idx="46">
                  <c:v>0.65512016381010629</c:v>
                </c:pt>
                <c:pt idx="47">
                  <c:v>0.66810376300908403</c:v>
                </c:pt>
                <c:pt idx="48">
                  <c:v>0.68155102802329426</c:v>
                </c:pt>
                <c:pt idx="49">
                  <c:v>0.69893923084882603</c:v>
                </c:pt>
                <c:pt idx="50">
                  <c:v>0.74960411073902533</c:v>
                </c:pt>
                <c:pt idx="51">
                  <c:v>0.75981403080076182</c:v>
                </c:pt>
                <c:pt idx="52">
                  <c:v>0.81988522326879987</c:v>
                </c:pt>
                <c:pt idx="53">
                  <c:v>0.82778048164453766</c:v>
                </c:pt>
                <c:pt idx="54">
                  <c:v>0.84924379464414768</c:v>
                </c:pt>
                <c:pt idx="55">
                  <c:v>0.85666011422585853</c:v>
                </c:pt>
                <c:pt idx="56">
                  <c:v>0.86553543707629543</c:v>
                </c:pt>
                <c:pt idx="57">
                  <c:v>0.88511138753240159</c:v>
                </c:pt>
                <c:pt idx="58">
                  <c:v>0.89999999204410985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E8-42FF-8349-C2025858B6D6}"/>
            </c:ext>
          </c:extLst>
        </c:ser>
        <c:ser>
          <c:idx val="1"/>
          <c:order val="1"/>
          <c:tx>
            <c:v>Experimental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ExperimentalData!$A$1:$A$47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ExperimentalData!$B$1:$B$47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E8-42FF-8349-C2025858B6D6}"/>
            </c:ext>
          </c:extLst>
        </c:ser>
        <c:ser>
          <c:idx val="2"/>
          <c:order val="2"/>
          <c:tx>
            <c:v>Optimized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OutSewage!$B$15:$BH$15</c:f>
              <c:numCache>
                <c:formatCode>General</c:formatCode>
                <c:ptCount val="59"/>
                <c:pt idx="0">
                  <c:v>5.2613553723953005E-4</c:v>
                </c:pt>
                <c:pt idx="1">
                  <c:v>3.6592823809480589E-3</c:v>
                </c:pt>
                <c:pt idx="2">
                  <c:v>6.0949814781104976E-3</c:v>
                </c:pt>
                <c:pt idx="3">
                  <c:v>7.6025459411706749E-3</c:v>
                </c:pt>
                <c:pt idx="4">
                  <c:v>1.4107419681174252E-2</c:v>
                </c:pt>
                <c:pt idx="5">
                  <c:v>1.5320795172631969E-2</c:v>
                </c:pt>
                <c:pt idx="6">
                  <c:v>1.6533175762814073E-2</c:v>
                </c:pt>
                <c:pt idx="7">
                  <c:v>1.71511834601943E-2</c:v>
                </c:pt>
                <c:pt idx="8">
                  <c:v>2.2183751419820982E-2</c:v>
                </c:pt>
                <c:pt idx="9">
                  <c:v>2.2817871614544082E-2</c:v>
                </c:pt>
                <c:pt idx="10">
                  <c:v>2.4393870123442071E-2</c:v>
                </c:pt>
                <c:pt idx="11">
                  <c:v>3.6021934117649833E-2</c:v>
                </c:pt>
                <c:pt idx="12">
                  <c:v>3.9921769616456292E-2</c:v>
                </c:pt>
                <c:pt idx="13">
                  <c:v>5.078644634881134E-2</c:v>
                </c:pt>
                <c:pt idx="14">
                  <c:v>5.2564984765737816E-2</c:v>
                </c:pt>
                <c:pt idx="15">
                  <c:v>5.770940522480357E-2</c:v>
                </c:pt>
                <c:pt idx="16">
                  <c:v>5.9999815188240602E-2</c:v>
                </c:pt>
                <c:pt idx="17">
                  <c:v>6.4849237337493551E-2</c:v>
                </c:pt>
                <c:pt idx="18">
                  <c:v>6.7714336104755968E-2</c:v>
                </c:pt>
                <c:pt idx="19">
                  <c:v>7.5455472439365082E-2</c:v>
                </c:pt>
                <c:pt idx="20">
                  <c:v>7.642149069288659E-2</c:v>
                </c:pt>
                <c:pt idx="21">
                  <c:v>8.3371837344188682E-2</c:v>
                </c:pt>
                <c:pt idx="22">
                  <c:v>9.3242128799239724E-2</c:v>
                </c:pt>
                <c:pt idx="23">
                  <c:v>9.9842259293190225E-2</c:v>
                </c:pt>
                <c:pt idx="24">
                  <c:v>0.10799503809763866</c:v>
                </c:pt>
                <c:pt idx="25">
                  <c:v>0.11614089278750057</c:v>
                </c:pt>
                <c:pt idx="26">
                  <c:v>0.1298588801342469</c:v>
                </c:pt>
                <c:pt idx="27">
                  <c:v>0.14175715277922782</c:v>
                </c:pt>
                <c:pt idx="28">
                  <c:v>0.15138333636248111</c:v>
                </c:pt>
                <c:pt idx="29">
                  <c:v>0.16500317038517356</c:v>
                </c:pt>
                <c:pt idx="30">
                  <c:v>0.22213100285923715</c:v>
                </c:pt>
                <c:pt idx="31">
                  <c:v>0.26999350917900461</c:v>
                </c:pt>
                <c:pt idx="32">
                  <c:v>0.32878315207633307</c:v>
                </c:pt>
                <c:pt idx="33">
                  <c:v>0.38999947052681105</c:v>
                </c:pt>
                <c:pt idx="34">
                  <c:v>0.46999888225540098</c:v>
                </c:pt>
                <c:pt idx="35">
                  <c:v>0.48845330669527676</c:v>
                </c:pt>
                <c:pt idx="36">
                  <c:v>0.50399835110600144</c:v>
                </c:pt>
                <c:pt idx="37">
                  <c:v>0.51979025435214032</c:v>
                </c:pt>
                <c:pt idx="38">
                  <c:v>0.53331140642094854</c:v>
                </c:pt>
                <c:pt idx="39">
                  <c:v>0.55000476543206556</c:v>
                </c:pt>
                <c:pt idx="40">
                  <c:v>0.55999666264412906</c:v>
                </c:pt>
                <c:pt idx="41">
                  <c:v>0.61500005246287581</c:v>
                </c:pt>
                <c:pt idx="42">
                  <c:v>0.63520990878570183</c:v>
                </c:pt>
                <c:pt idx="43">
                  <c:v>0.65360897507682869</c:v>
                </c:pt>
                <c:pt idx="44">
                  <c:v>0.67265486735776525</c:v>
                </c:pt>
                <c:pt idx="45">
                  <c:v>0.69000089994304792</c:v>
                </c:pt>
                <c:pt idx="46">
                  <c:v>0.703408180770556</c:v>
                </c:pt>
                <c:pt idx="47">
                  <c:v>0.7166892683156153</c:v>
                </c:pt>
                <c:pt idx="48">
                  <c:v>0.72900132045865851</c:v>
                </c:pt>
                <c:pt idx="49">
                  <c:v>0.73702277500528723</c:v>
                </c:pt>
                <c:pt idx="50">
                  <c:v>0.75000225115592956</c:v>
                </c:pt>
                <c:pt idx="51">
                  <c:v>0.78855349214063974</c:v>
                </c:pt>
                <c:pt idx="52">
                  <c:v>0.81999661176025096</c:v>
                </c:pt>
                <c:pt idx="53">
                  <c:v>0.83150381404548346</c:v>
                </c:pt>
                <c:pt idx="54">
                  <c:v>0.84344613091785692</c:v>
                </c:pt>
                <c:pt idx="55">
                  <c:v>0.86090852883719804</c:v>
                </c:pt>
                <c:pt idx="56">
                  <c:v>0.86999449654333105</c:v>
                </c:pt>
                <c:pt idx="57">
                  <c:v>0.88577995579086388</c:v>
                </c:pt>
                <c:pt idx="58">
                  <c:v>0.90000000000000024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7E8-42FF-8349-C2025858B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737599"/>
        <c:axId val="1584750495"/>
      </c:scatterChart>
      <c:valAx>
        <c:axId val="158473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50495"/>
        <c:crosses val="autoZero"/>
        <c:crossBetween val="midCat"/>
      </c:valAx>
      <c:valAx>
        <c:axId val="158475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3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Differences</a:t>
            </a:r>
            <a:r>
              <a:rPr lang="en-US" baseline="0"/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Optimized (fmincon)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OutSewage!$F$18:$F$21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O</c:v>
                </c:pt>
                <c:pt idx="3">
                  <c:v>N</c:v>
                </c:pt>
              </c:strCache>
            </c:strRef>
          </c:cat>
          <c:val>
            <c:numRef>
              <c:f>OutSewage!$J$18:$J$21</c:f>
              <c:numCache>
                <c:formatCode>0.00%</c:formatCode>
                <c:ptCount val="4"/>
                <c:pt idx="0">
                  <c:v>5.6960774209640699E-3</c:v>
                </c:pt>
                <c:pt idx="1">
                  <c:v>2.2705659996959754E-2</c:v>
                </c:pt>
                <c:pt idx="2">
                  <c:v>0.1122674531389791</c:v>
                </c:pt>
                <c:pt idx="3">
                  <c:v>0.10754728931120007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7-4BF3-8684-ADFBDBB9ABE2}"/>
            </c:ext>
          </c:extLst>
        </c:ser>
        <c:ser>
          <c:idx val="1"/>
          <c:order val="1"/>
          <c:tx>
            <c:v>Optimized (Firefly)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OutSewage!$F$18:$F$21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O</c:v>
                </c:pt>
                <c:pt idx="3">
                  <c:v>N</c:v>
                </c:pt>
              </c:strCache>
            </c:strRef>
          </c:cat>
          <c:val>
            <c:numRef>
              <c:f>OutSewage!$J$38:$J$41</c:f>
              <c:numCache>
                <c:formatCode>0.00%</c:formatCode>
                <c:ptCount val="4"/>
                <c:pt idx="0">
                  <c:v>1.8238346248328194E-2</c:v>
                </c:pt>
                <c:pt idx="1">
                  <c:v>9.7857991327894481E-2</c:v>
                </c:pt>
                <c:pt idx="2">
                  <c:v>0.11026593927189755</c:v>
                </c:pt>
                <c:pt idx="3">
                  <c:v>0.57721117027098656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7-4BF3-8684-ADFBDBB9A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9996335"/>
        <c:axId val="1709989263"/>
      </c:barChart>
      <c:catAx>
        <c:axId val="170999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989263"/>
        <c:crosses val="autoZero"/>
        <c:auto val="1"/>
        <c:lblAlgn val="ctr"/>
        <c:lblOffset val="100"/>
        <c:noMultiLvlLbl val="0"/>
      </c:catAx>
      <c:valAx>
        <c:axId val="17099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99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Relative Difference Comparison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Fmincon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In!$F$18:$F$26</c:f>
              <c:strCache>
                <c:ptCount val="9"/>
                <c:pt idx="0">
                  <c:v>Carbon</c:v>
                </c:pt>
                <c:pt idx="1">
                  <c:v>Hydrogen</c:v>
                </c:pt>
                <c:pt idx="2">
                  <c:v>Oxygen</c:v>
                </c:pt>
                <c:pt idx="3">
                  <c:v>Nitrogen</c:v>
                </c:pt>
                <c:pt idx="4">
                  <c:v>Protein</c:v>
                </c:pt>
                <c:pt idx="5">
                  <c:v>Carbohydrates</c:v>
                </c:pt>
                <c:pt idx="6">
                  <c:v>Lipid</c:v>
                </c:pt>
                <c:pt idx="7">
                  <c:v>Lignin</c:v>
                </c:pt>
                <c:pt idx="8">
                  <c:v>Density</c:v>
                </c:pt>
              </c:strCache>
            </c:strRef>
          </c:cat>
          <c:val>
            <c:numRef>
              <c:f>In!$J$18:$J$26</c:f>
              <c:numCache>
                <c:formatCode>0.00%</c:formatCode>
                <c:ptCount val="9"/>
                <c:pt idx="0">
                  <c:v>0.27829503832758856</c:v>
                </c:pt>
                <c:pt idx="1">
                  <c:v>0.57045230229154864</c:v>
                </c:pt>
                <c:pt idx="2">
                  <c:v>9.6219942285667714E-3</c:v>
                </c:pt>
                <c:pt idx="3">
                  <c:v>0.48631688737511075</c:v>
                </c:pt>
                <c:pt idx="4">
                  <c:v>3.1799602147685492E-2</c:v>
                </c:pt>
                <c:pt idx="5">
                  <c:v>8.3134192752318162E-2</c:v>
                </c:pt>
                <c:pt idx="6">
                  <c:v>2.7153392930606826E-2</c:v>
                </c:pt>
                <c:pt idx="7">
                  <c:v>5.0211610381202067E-2</c:v>
                </c:pt>
                <c:pt idx="8">
                  <c:v>1.2374140224009067E-2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72-4658-B017-F9A0ABDF73FE}"/>
            </c:ext>
          </c:extLst>
        </c:ser>
        <c:ser>
          <c:idx val="1"/>
          <c:order val="1"/>
          <c:tx>
            <c:v>Firefly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In!$F$18:$F$26</c:f>
              <c:strCache>
                <c:ptCount val="9"/>
                <c:pt idx="0">
                  <c:v>Carbon</c:v>
                </c:pt>
                <c:pt idx="1">
                  <c:v>Hydrogen</c:v>
                </c:pt>
                <c:pt idx="2">
                  <c:v>Oxygen</c:v>
                </c:pt>
                <c:pt idx="3">
                  <c:v>Nitrogen</c:v>
                </c:pt>
                <c:pt idx="4">
                  <c:v>Protein</c:v>
                </c:pt>
                <c:pt idx="5">
                  <c:v>Carbohydrates</c:v>
                </c:pt>
                <c:pt idx="6">
                  <c:v>Lipid</c:v>
                </c:pt>
                <c:pt idx="7">
                  <c:v>Lignin</c:v>
                </c:pt>
                <c:pt idx="8">
                  <c:v>Density</c:v>
                </c:pt>
              </c:strCache>
            </c:strRef>
          </c:cat>
          <c:val>
            <c:numRef>
              <c:f>In!$J$33:$J$41</c:f>
              <c:numCache>
                <c:formatCode>0%</c:formatCode>
                <c:ptCount val="9"/>
                <c:pt idx="0">
                  <c:v>0.36730382019410529</c:v>
                </c:pt>
                <c:pt idx="1">
                  <c:v>0.5220716975882449</c:v>
                </c:pt>
                <c:pt idx="2">
                  <c:v>0.20183536187671058</c:v>
                </c:pt>
                <c:pt idx="3">
                  <c:v>0.14916662810355627</c:v>
                </c:pt>
                <c:pt idx="4">
                  <c:v>1.5529383959806922</c:v>
                </c:pt>
                <c:pt idx="5">
                  <c:v>0.53741707297292574</c:v>
                </c:pt>
                <c:pt idx="6">
                  <c:v>0.76650312875162852</c:v>
                </c:pt>
                <c:pt idx="7">
                  <c:v>0.286931655174121</c:v>
                </c:pt>
                <c:pt idx="8">
                  <c:v>5.0004992820026725E-2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72-4658-B017-F9A0ABDF7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2238175"/>
        <c:axId val="1652238591"/>
      </c:barChart>
      <c:catAx>
        <c:axId val="165223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238591"/>
        <c:crosses val="autoZero"/>
        <c:auto val="1"/>
        <c:lblAlgn val="ctr"/>
        <c:lblOffset val="100"/>
        <c:noMultiLvlLbl val="0"/>
      </c:catAx>
      <c:valAx>
        <c:axId val="165223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23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5.xml" Type="http://schemas.openxmlformats.org/officeDocument/2006/relationships/chart" Id="rId5"/><Relationship Target="../charts/chart4.xml" Type="http://schemas.openxmlformats.org/officeDocument/2006/relationships/chart" Id="rId4"/></Relationships>
</file>

<file path=xl/drawings/_rels/drawing2.xml.rels><?xml version="1.0" encoding="UTF-8"?><Relationships xmlns="http://schemas.openxmlformats.org/package/2006/relationships"><Relationship Target="../charts/chart6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12</xdr:col>
      <xdr:colOff>352425</xdr:colOff>
      <xdr:row>42</xdr:row>
      <xdr:rowOff>23812</xdr:rowOff>
    </xdr:from>
    <xdr:to>
      <xdr:col>17</xdr:col>
      <xdr:colOff>257175</xdr:colOff>
      <xdr:row>56</xdr:row>
      <xdr:rowOff>100012</xdr:rowOff>
    </xdr:to>
    <xdr:graphicFrame macro="">
      <xdr:nvGraphicFramePr>
        <xdr:cNvPr id="5" name="Chart 4">
          <a:extLst>
            <a:ext xmlns:a16="http://schemas.microsoft.com/office/drawing/2014/main" uri="{FF2B5EF4-FFF2-40B4-BE49-F238E27FC236}">
              <a16:creationId xmlns:a16="http://schemas.microsoft.com/office/drawing/2014/main" id="{C8B90386-5869-013A-3416-E4268F289E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685800</xdr:colOff>
      <xdr:row>16</xdr:row>
      <xdr:rowOff>4762</xdr:rowOff>
    </xdr:from>
    <xdr:to>
      <xdr:col>3</xdr:col>
      <xdr:colOff>895350</xdr:colOff>
      <xdr:row>30</xdr:row>
      <xdr:rowOff>80962</xdr:rowOff>
    </xdr:to>
    <xdr:graphicFrame macro="">
      <xdr:nvGraphicFramePr>
        <xdr:cNvPr id="3" name="Chart 2">
          <a:extLst>
            <a:ext xmlns:a16="http://schemas.microsoft.com/office/drawing/2014/main" uri="{FF2B5EF4-FFF2-40B4-BE49-F238E27FC236}">
              <a16:creationId xmlns:a16="http://schemas.microsoft.com/office/drawing/2014/main" id="{BF34B959-5D83-4145-A9B3-827363CD7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266700</xdr:colOff>
      <xdr:row>36</xdr:row>
      <xdr:rowOff>33337</xdr:rowOff>
    </xdr:from>
    <xdr:to>
      <xdr:col>4</xdr:col>
      <xdr:colOff>514350</xdr:colOff>
      <xdr:row>50</xdr:row>
      <xdr:rowOff>109537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798A31CF-A22F-D8E6-7079-F365C0B1A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209550</xdr:colOff>
      <xdr:row>16</xdr:row>
      <xdr:rowOff>9525</xdr:rowOff>
    </xdr:from>
    <xdr:to>
      <xdr:col>16</xdr:col>
      <xdr:colOff>485775</xdr:colOff>
      <xdr:row>30</xdr:row>
      <xdr:rowOff>85724</xdr:rowOff>
    </xdr:to>
    <xdr:graphicFrame macro="">
      <xdr:nvGraphicFramePr>
        <xdr:cNvPr id="4" name="Chart 3">
          <a:extLst>
            <a:ext xmlns:a16="http://schemas.microsoft.com/office/drawing/2014/main" uri="{FF2B5EF4-FFF2-40B4-BE49-F238E27FC236}">
              <a16:creationId xmlns:a16="http://schemas.microsoft.com/office/drawing/2014/main" id="{ACAC48A6-DB7A-45DD-ABB9-AD05F9F00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819150</xdr:colOff>
      <xdr:row>42</xdr:row>
      <xdr:rowOff>90487</xdr:rowOff>
    </xdr:from>
    <xdr:to>
      <xdr:col>9</xdr:col>
      <xdr:colOff>457200</xdr:colOff>
      <xdr:row>56</xdr:row>
      <xdr:rowOff>166687</xdr:rowOff>
    </xdr:to>
    <xdr:graphicFrame macro="">
      <xdr:nvGraphicFramePr>
        <xdr:cNvPr id="6" name="Chart 5">
          <a:extLst>
            <a:ext xmlns:a16="http://schemas.microsoft.com/office/drawing/2014/main" uri="{FF2B5EF4-FFF2-40B4-BE49-F238E27FC236}">
              <a16:creationId xmlns:a16="http://schemas.microsoft.com/office/drawing/2014/main" id="{50B2F35C-B139-3576-4786-0078D7CFF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733423</xdr:colOff>
      <xdr:row>12</xdr:row>
      <xdr:rowOff>123826</xdr:rowOff>
    </xdr:from>
    <xdr:to>
      <xdr:col>15</xdr:col>
      <xdr:colOff>666749</xdr:colOff>
      <xdr:row>28</xdr:row>
      <xdr:rowOff>23812</xdr:rowOff>
    </xdr:to>
    <xdr:graphicFrame macro="">
      <xdr:nvGraphicFramePr>
        <xdr:cNvPr id="4" name="Chart 3">
          <a:extLst>
            <a:ext xmlns:a16="http://schemas.microsoft.com/office/drawing/2014/main" uri="{FF2B5EF4-FFF2-40B4-BE49-F238E27FC236}">
              <a16:creationId xmlns:a16="http://schemas.microsoft.com/office/drawing/2014/main" id="{A138150B-41E8-9553-2A42-26FF8B2AA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8E3D-7860-42EE-A22C-16FFCCC44447}">
  <dimension ref="A1:BH41"/>
  <sheetViews>
    <sheetView tabSelected="true" workbookViewId="0">
      <selection activeCell="A16" sqref="A16"/>
    </sheetView>
  </sheetViews>
  <sheetFormatPr defaultRowHeight="15" x14ac:dyDescent="0.25"/>
  <cols>
    <col min="1" max="1" width="17.42578125" bestFit="true" customWidth="true"/>
    <col min="2" max="2" width="25.85546875" customWidth="true"/>
    <col min="3" max="4" width="14.7109375" customWidth="true"/>
    <col min="5" max="5" width="17.28515625" customWidth="true"/>
    <col min="6" max="6" width="13.7109375" bestFit="true" customWidth="true"/>
    <col min="7" max="8" width="13.7109375" customWidth="true"/>
    <col min="9" max="11" width="13.7109375" bestFit="true" customWidth="true"/>
    <col min="12" max="12" width="13.85546875" bestFit="true" customWidth="true"/>
    <col min="13" max="13" width="12.7109375" customWidth="true"/>
    <col min="14" max="16" width="13.7109375" customWidth="true"/>
    <col min="17" max="17" width="16.140625" customWidth="true"/>
    <col min="18" max="18" width="15.42578125" customWidth="true"/>
    <col min="19" max="19" width="13.7109375" customWidth="true"/>
    <col min="20" max="20" width="19.85546875" customWidth="true"/>
    <col min="21" max="21" width="18.28515625" customWidth="true"/>
    <col min="22" max="22" width="36.7109375" customWidth="true"/>
    <col min="23" max="23" width="13.7109375" customWidth="true"/>
    <col min="24" max="24" width="25" customWidth="true"/>
    <col min="25" max="25" width="14.5703125" customWidth="true"/>
    <col min="26" max="27" width="12.7109375" customWidth="true"/>
    <col min="28" max="28" width="13.140625" customWidth="true"/>
    <col min="29" max="30" width="12.7109375" customWidth="true"/>
    <col min="31" max="31" width="36.28515625" customWidth="true"/>
    <col min="32" max="32" width="12.7109375" customWidth="true"/>
    <col min="33" max="33" width="21.42578125" customWidth="true"/>
    <col min="34" max="34" width="12.85546875" customWidth="true"/>
    <col min="35" max="35" width="17.7109375" customWidth="true"/>
    <col min="36" max="38" width="12.7109375" customWidth="true"/>
    <col min="39" max="39" width="22.42578125" customWidth="true"/>
    <col min="40" max="40" width="25.5703125" customWidth="true"/>
    <col min="41" max="43" width="12.7109375" customWidth="true"/>
    <col min="44" max="44" width="14.28515625" customWidth="true"/>
    <col min="45" max="45" width="13.7109375" customWidth="true"/>
    <col min="46" max="46" width="12.7109375" customWidth="true"/>
    <col min="47" max="47" width="15.7109375" customWidth="true"/>
    <col min="48" max="48" width="47.42578125" customWidth="true"/>
    <col min="49" max="49" width="38.42578125" customWidth="true"/>
    <col min="50" max="50" width="12.7109375" customWidth="true"/>
    <col min="51" max="51" width="13.7109375" customWidth="true"/>
    <col min="52" max="52" width="18.85546875" customWidth="true"/>
    <col min="53" max="53" width="23.85546875" customWidth="true"/>
    <col min="54" max="54" width="13.7109375" customWidth="true"/>
    <col min="55" max="55" width="28.5703125" customWidth="true"/>
    <col min="56" max="56" width="17.28515625" customWidth="true"/>
    <col min="57" max="57" width="13.7109375" customWidth="true"/>
    <col min="58" max="58" width="22.42578125" customWidth="true"/>
    <col min="59" max="59" width="18.28515625" customWidth="true"/>
    <col min="60" max="60" width="20.42578125" customWidth="true"/>
  </cols>
  <sheetData>
    <row r="1" x14ac:dyDescent="0.25">
      <c r="A1" t="s">
        <v>342</v>
      </c>
      <c r="B1" s="4" t="s">
        <v>257</v>
      </c>
      <c r="C1" s="4" t="s">
        <v>258</v>
      </c>
      <c r="D1" s="4" t="s">
        <v>259</v>
      </c>
      <c r="E1" s="4" t="s">
        <v>48</v>
      </c>
      <c r="F1" s="4" t="s">
        <v>260</v>
      </c>
      <c r="G1" s="4" t="s">
        <v>326</v>
      </c>
      <c r="H1" s="4" t="s">
        <v>261</v>
      </c>
      <c r="I1" s="4" t="s">
        <v>262</v>
      </c>
      <c r="J1" s="4" t="s">
        <v>263</v>
      </c>
      <c r="K1" s="4" t="s">
        <v>264</v>
      </c>
      <c r="L1" s="4" t="s">
        <v>265</v>
      </c>
      <c r="M1" s="4" t="s">
        <v>266</v>
      </c>
      <c r="N1" s="4" t="s">
        <v>267</v>
      </c>
      <c r="O1" s="4" t="s">
        <v>268</v>
      </c>
      <c r="P1" s="4" t="s">
        <v>92</v>
      </c>
      <c r="Q1" s="4" t="s">
        <v>162</v>
      </c>
      <c r="R1" s="4" t="s">
        <v>93</v>
      </c>
      <c r="S1" s="4" t="s">
        <v>95</v>
      </c>
      <c r="T1" s="4" t="s">
        <v>165</v>
      </c>
      <c r="U1" s="4" t="s">
        <v>269</v>
      </c>
      <c r="V1" s="4" t="s">
        <v>170</v>
      </c>
      <c r="W1" s="4" t="s">
        <v>50</v>
      </c>
      <c r="X1" s="4" t="s">
        <v>270</v>
      </c>
      <c r="Y1" s="4" t="s">
        <v>271</v>
      </c>
      <c r="Z1" s="4" t="s">
        <v>51</v>
      </c>
      <c r="AA1" s="4" t="s">
        <v>272</v>
      </c>
      <c r="AB1" s="4" t="s">
        <v>273</v>
      </c>
      <c r="AC1" s="4" t="s">
        <v>275</v>
      </c>
      <c r="AD1" s="4" t="s">
        <v>199</v>
      </c>
      <c r="AE1" s="4" t="s">
        <v>200</v>
      </c>
      <c r="AF1" s="4" t="s">
        <v>276</v>
      </c>
      <c r="AG1" s="4" t="s">
        <v>277</v>
      </c>
      <c r="AH1" s="4" t="s">
        <v>104</v>
      </c>
      <c r="AI1" s="4" t="s">
        <v>52</v>
      </c>
      <c r="AJ1" s="4" t="s">
        <v>278</v>
      </c>
      <c r="AK1" s="4" t="s">
        <v>279</v>
      </c>
      <c r="AL1" s="4" t="s">
        <v>282</v>
      </c>
      <c r="AM1" s="4" t="s">
        <v>53</v>
      </c>
      <c r="AN1" s="4" t="s">
        <v>344</v>
      </c>
      <c r="AO1" s="4" t="s">
        <v>284</v>
      </c>
      <c r="AP1" s="4" t="s">
        <v>54</v>
      </c>
      <c r="AQ1" s="4" t="s">
        <v>286</v>
      </c>
      <c r="AR1" s="4" t="s">
        <v>289</v>
      </c>
      <c r="AS1" s="4" t="s">
        <v>55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223</v>
      </c>
      <c r="AZ1" s="4" t="s">
        <v>224</v>
      </c>
      <c r="BA1" s="4" t="s">
        <v>225</v>
      </c>
      <c r="BB1" s="4" t="s">
        <v>226</v>
      </c>
      <c r="BC1" s="4" t="s">
        <v>227</v>
      </c>
      <c r="BD1" s="4" t="s">
        <v>228</v>
      </c>
      <c r="BE1" s="4" t="s">
        <v>229</v>
      </c>
      <c r="BF1" s="4" t="s">
        <v>230</v>
      </c>
      <c r="BG1" s="4" t="s">
        <v>231</v>
      </c>
      <c r="BH1" s="4" t="s">
        <v>232</v>
      </c>
    </row>
    <row r="2" x14ac:dyDescent="0.25">
      <c r="A2" t="s">
        <v>343</v>
      </c>
      <c r="B2" s="4">
        <v>80</v>
      </c>
      <c r="C2" s="4">
        <v>81.5</v>
      </c>
      <c r="D2" s="4">
        <v>82.5</v>
      </c>
      <c r="E2" s="4">
        <v>97</v>
      </c>
      <c r="F2" s="4">
        <v>100.8</v>
      </c>
      <c r="G2" s="4">
        <v>118</v>
      </c>
      <c r="H2" s="4">
        <v>122</v>
      </c>
      <c r="I2" s="4">
        <v>129</v>
      </c>
      <c r="J2" s="4">
        <v>135</v>
      </c>
      <c r="K2" s="4">
        <v>136</v>
      </c>
      <c r="L2" s="4">
        <v>141.15</v>
      </c>
      <c r="M2" s="4">
        <v>165</v>
      </c>
      <c r="N2" s="4">
        <v>172</v>
      </c>
      <c r="O2" s="4">
        <v>181.7</v>
      </c>
      <c r="P2" s="4">
        <v>185</v>
      </c>
      <c r="Q2" s="4">
        <v>191</v>
      </c>
      <c r="R2" s="4">
        <v>197</v>
      </c>
      <c r="S2" s="4">
        <v>201.8</v>
      </c>
      <c r="T2" s="4">
        <v>204</v>
      </c>
      <c r="U2" s="4">
        <v>212</v>
      </c>
      <c r="V2" s="4">
        <v>220</v>
      </c>
      <c r="W2" s="4">
        <v>233</v>
      </c>
      <c r="X2" s="4">
        <v>234</v>
      </c>
      <c r="Y2" s="4">
        <v>235.1</v>
      </c>
      <c r="Z2" s="4">
        <v>244</v>
      </c>
      <c r="AA2" s="4">
        <v>253.5</v>
      </c>
      <c r="AB2" s="4">
        <v>256</v>
      </c>
      <c r="AC2" s="4">
        <v>263.8</v>
      </c>
      <c r="AD2" s="4">
        <v>270</v>
      </c>
      <c r="AE2" s="4">
        <v>279</v>
      </c>
      <c r="AF2" s="4">
        <v>290</v>
      </c>
      <c r="AG2" s="4">
        <v>293</v>
      </c>
      <c r="AH2" s="4">
        <v>302</v>
      </c>
      <c r="AI2" s="4">
        <v>304.74</v>
      </c>
      <c r="AJ2" s="4">
        <v>344</v>
      </c>
      <c r="AK2" s="4">
        <v>351</v>
      </c>
      <c r="AL2" s="4">
        <v>373.68099999999998</v>
      </c>
      <c r="AM2" s="4">
        <v>383.91699999999997</v>
      </c>
      <c r="AN2" s="4">
        <v>390</v>
      </c>
      <c r="AO2" s="4">
        <v>392.4</v>
      </c>
      <c r="AP2" s="4">
        <v>403.21</v>
      </c>
      <c r="AQ2" s="4">
        <v>430</v>
      </c>
      <c r="AR2" s="4">
        <v>453</v>
      </c>
      <c r="AS2" s="4">
        <v>466</v>
      </c>
      <c r="AT2" s="4">
        <v>495</v>
      </c>
      <c r="AU2" s="4">
        <v>497</v>
      </c>
      <c r="AV2" s="4">
        <v>509.26</v>
      </c>
      <c r="AW2" s="4">
        <v>518.34699999999998</v>
      </c>
      <c r="AX2" s="4">
        <v>522</v>
      </c>
      <c r="AY2" s="4">
        <v>525</v>
      </c>
      <c r="AZ2" s="4">
        <v>530</v>
      </c>
      <c r="BA2" s="4">
        <v>560</v>
      </c>
      <c r="BB2" s="4">
        <v>575</v>
      </c>
      <c r="BC2" s="4">
        <v>608</v>
      </c>
      <c r="BD2" s="4">
        <v>627</v>
      </c>
      <c r="BE2" s="4">
        <v>640</v>
      </c>
      <c r="BF2" s="4">
        <v>648</v>
      </c>
      <c r="BG2" s="4">
        <v>659</v>
      </c>
      <c r="BH2" s="4">
        <v>660</v>
      </c>
    </row>
    <row r="3" x14ac:dyDescent="0.25">
      <c r="A3" t="s">
        <v>333</v>
      </c>
      <c r="B3" s="4">
        <v>0.97</v>
      </c>
      <c r="C3" s="4">
        <v>0.90200000000000002</v>
      </c>
      <c r="D3" s="4">
        <v>0.78600000000000003</v>
      </c>
      <c r="E3" s="4">
        <v>0.86599999999999999</v>
      </c>
      <c r="F3" s="4">
        <v>1.22</v>
      </c>
      <c r="G3" s="4">
        <v>1.05</v>
      </c>
      <c r="H3" s="4">
        <v>1.21</v>
      </c>
      <c r="I3" s="4">
        <v>0.96699999999999997</v>
      </c>
      <c r="J3" s="4">
        <v>1.32</v>
      </c>
      <c r="K3" s="4">
        <v>0.86699999999999999</v>
      </c>
      <c r="L3" s="4">
        <v>0.99</v>
      </c>
      <c r="M3" s="4">
        <v>1.25</v>
      </c>
      <c r="N3" s="4">
        <v>0.9</v>
      </c>
      <c r="O3" s="4">
        <v>1.07</v>
      </c>
      <c r="P3" s="4">
        <v>0.98</v>
      </c>
      <c r="Q3" s="4">
        <v>0.97099999999999997</v>
      </c>
      <c r="R3" s="4">
        <v>0.91300000000000003</v>
      </c>
      <c r="S3" s="4">
        <v>1.0347</v>
      </c>
      <c r="T3" s="4">
        <v>0.8</v>
      </c>
      <c r="U3" s="4">
        <v>1.1000000000000001</v>
      </c>
      <c r="V3" s="4">
        <v>1.095</v>
      </c>
      <c r="W3" s="4">
        <v>1.016</v>
      </c>
      <c r="X3" s="4">
        <v>1.2190000000000001</v>
      </c>
      <c r="Y3" s="4">
        <v>1.0640000000000001</v>
      </c>
      <c r="Z3" s="4">
        <v>0.95</v>
      </c>
      <c r="AA3" s="4">
        <v>1.17</v>
      </c>
      <c r="AB3" s="4">
        <v>1.073</v>
      </c>
      <c r="AC3" s="4">
        <v>0.83099999999999996</v>
      </c>
      <c r="AD3" s="4">
        <v>0.76900000000000002</v>
      </c>
      <c r="AE3" s="4">
        <v>1</v>
      </c>
      <c r="AF3" s="4">
        <v>1.26</v>
      </c>
      <c r="AG3" s="4">
        <v>0.85599999999999998</v>
      </c>
      <c r="AH3" s="4">
        <v>0.77</v>
      </c>
      <c r="AI3" s="4">
        <v>0.9</v>
      </c>
      <c r="AJ3" s="4">
        <v>0.81100000000000005</v>
      </c>
      <c r="AK3" s="4">
        <v>0.85299999999999998</v>
      </c>
      <c r="AL3" s="4">
        <v>0.91100000000000003</v>
      </c>
      <c r="AM3" s="4">
        <v>0.873</v>
      </c>
      <c r="AN3" s="4">
        <v>1</v>
      </c>
      <c r="AO3" s="4">
        <v>0.9</v>
      </c>
      <c r="AP3" s="4">
        <v>1</v>
      </c>
      <c r="AQ3" s="4">
        <v>0.879</v>
      </c>
      <c r="AR3" s="4">
        <v>1.331</v>
      </c>
      <c r="AS3" s="4">
        <v>0.8</v>
      </c>
      <c r="AT3" s="4">
        <v>1.2</v>
      </c>
      <c r="AU3" s="4">
        <v>0.78</v>
      </c>
      <c r="AV3" s="4">
        <v>1.29</v>
      </c>
      <c r="AW3" s="4">
        <v>1.1000000000000001</v>
      </c>
      <c r="AX3" s="4">
        <v>0.8</v>
      </c>
      <c r="AY3" s="4">
        <v>0.8</v>
      </c>
      <c r="AZ3" s="4">
        <v>0.9</v>
      </c>
      <c r="BA3" s="4">
        <v>0.8</v>
      </c>
      <c r="BB3" s="4">
        <v>1.1000000000000001</v>
      </c>
      <c r="BC3" s="4">
        <v>0.8</v>
      </c>
      <c r="BD3" s="4">
        <v>0.82</v>
      </c>
      <c r="BE3" s="4">
        <v>0.85</v>
      </c>
      <c r="BF3" s="4">
        <v>0.9</v>
      </c>
      <c r="BG3" s="4">
        <v>0.92</v>
      </c>
      <c r="BH3" s="4">
        <v>0.94</v>
      </c>
    </row>
    <row r="4" x14ac:dyDescent="0.25">
      <c r="A4" t="s">
        <v>0</v>
      </c>
      <c r="B4" s="4">
        <v>145</v>
      </c>
      <c r="C4" s="4">
        <v>88</v>
      </c>
      <c r="D4" s="4">
        <v>60.1</v>
      </c>
      <c r="E4" s="4">
        <v>116.16</v>
      </c>
      <c r="F4" s="4">
        <v>46.03</v>
      </c>
      <c r="G4" s="4">
        <v>60.05</v>
      </c>
      <c r="H4" s="4">
        <v>90.08</v>
      </c>
      <c r="I4" s="4">
        <v>67.09</v>
      </c>
      <c r="J4" s="4">
        <v>60</v>
      </c>
      <c r="K4" s="4">
        <v>106.16800000000001</v>
      </c>
      <c r="L4" s="4">
        <v>74.08</v>
      </c>
      <c r="M4" s="4">
        <v>88.06</v>
      </c>
      <c r="N4" s="4">
        <v>282</v>
      </c>
      <c r="O4" s="4">
        <v>94.11</v>
      </c>
      <c r="P4" s="4">
        <v>107.15</v>
      </c>
      <c r="Q4" s="4">
        <v>114.142</v>
      </c>
      <c r="R4" s="4">
        <v>123.2</v>
      </c>
      <c r="S4" s="4">
        <v>108.13</v>
      </c>
      <c r="T4" s="4">
        <v>158.28100000000001</v>
      </c>
      <c r="U4" s="4">
        <v>113</v>
      </c>
      <c r="V4" s="4">
        <v>138.16399999999999</v>
      </c>
      <c r="W4" s="4">
        <v>141.214</v>
      </c>
      <c r="X4" s="4">
        <v>113.11</v>
      </c>
      <c r="Y4" s="4">
        <v>152.19</v>
      </c>
      <c r="Z4" s="4">
        <v>216.32</v>
      </c>
      <c r="AA4" s="4">
        <v>117.15</v>
      </c>
      <c r="AB4" s="4">
        <v>99.13</v>
      </c>
      <c r="AC4" s="4">
        <v>186</v>
      </c>
      <c r="AD4" s="4">
        <v>212.41499999999999</v>
      </c>
      <c r="AE4" s="4">
        <v>155.19399999999999</v>
      </c>
      <c r="AF4" s="4">
        <v>92</v>
      </c>
      <c r="AG4" s="4">
        <v>213</v>
      </c>
      <c r="AH4" s="4">
        <v>240</v>
      </c>
      <c r="AI4" s="4">
        <v>207.3</v>
      </c>
      <c r="AJ4" s="4">
        <v>242.44</v>
      </c>
      <c r="AK4" s="4">
        <v>256</v>
      </c>
      <c r="AL4" s="4">
        <v>372.68</v>
      </c>
      <c r="AM4" s="4">
        <v>241.41</v>
      </c>
      <c r="AN4" s="4">
        <v>314.47000000000003</v>
      </c>
      <c r="AO4" s="4">
        <v>255.44</v>
      </c>
      <c r="AP4" s="4">
        <v>182.2</v>
      </c>
      <c r="AQ4" s="4">
        <v>281.47699999999998</v>
      </c>
      <c r="AR4" s="4">
        <v>150</v>
      </c>
      <c r="AS4" s="4">
        <v>450.86</v>
      </c>
      <c r="AT4" s="4">
        <v>324</v>
      </c>
      <c r="AU4" s="4">
        <v>507</v>
      </c>
      <c r="AV4" s="4">
        <v>255.3</v>
      </c>
      <c r="AW4" s="4">
        <v>435.6</v>
      </c>
      <c r="AX4" s="4">
        <v>563.1</v>
      </c>
      <c r="AY4" s="6">
        <v>300.35088000000002</v>
      </c>
      <c r="AZ4" s="6">
        <v>357.58794</v>
      </c>
      <c r="BA4" s="6">
        <v>401.40746000000001</v>
      </c>
      <c r="BB4" s="6">
        <v>398.45215999999999</v>
      </c>
      <c r="BC4" s="6">
        <v>534.93200000000002</v>
      </c>
      <c r="BD4" s="6">
        <v>871.65124000000003</v>
      </c>
      <c r="BE4" s="6">
        <v>302.2319</v>
      </c>
      <c r="BF4" s="6">
        <v>614.7328</v>
      </c>
      <c r="BG4" s="6">
        <v>1011.91504</v>
      </c>
      <c r="BH4" s="6">
        <v>536.86703999999997</v>
      </c>
    </row>
    <row r="5" x14ac:dyDescent="0.25">
      <c r="A5" t="s">
        <v>1</v>
      </c>
      <c r="B5" s="4">
        <v>0.82758620699999996</v>
      </c>
      <c r="C5" s="4">
        <v>0.54545454500000001</v>
      </c>
      <c r="D5" s="4">
        <v>0.59900200000000003</v>
      </c>
      <c r="E5" s="4">
        <v>0.61983500000000002</v>
      </c>
      <c r="F5" s="4">
        <v>0.26069954400000001</v>
      </c>
      <c r="G5" s="4">
        <v>0.39966694400000002</v>
      </c>
      <c r="H5" s="4">
        <v>0.39964475999999999</v>
      </c>
      <c r="I5" s="4">
        <v>0.71545684899999995</v>
      </c>
      <c r="J5" s="4">
        <v>0.2</v>
      </c>
      <c r="K5" s="4">
        <v>0.90422726200000003</v>
      </c>
      <c r="L5" s="4">
        <v>0.48596112299999999</v>
      </c>
      <c r="M5" s="4">
        <v>0.40881217399999997</v>
      </c>
      <c r="N5" s="4">
        <v>0.76595744700000001</v>
      </c>
      <c r="O5" s="4">
        <v>0.89257252151737332</v>
      </c>
      <c r="P5" s="4">
        <v>0.78394773681754548</v>
      </c>
      <c r="Q5" s="4">
        <v>0.63079322247726521</v>
      </c>
      <c r="R5" s="4">
        <v>0.77922077922077926</v>
      </c>
      <c r="S5" s="4">
        <v>0.77684268935540557</v>
      </c>
      <c r="T5" s="4">
        <v>0.45488719429369284</v>
      </c>
      <c r="U5" s="4">
        <v>0.63716814200000005</v>
      </c>
      <c r="V5" s="4">
        <v>0.26055991430473935</v>
      </c>
      <c r="W5" s="4">
        <v>0.67981899999999995</v>
      </c>
      <c r="X5" s="4">
        <v>0.530457077</v>
      </c>
      <c r="Y5" s="4">
        <v>0.70963926700000002</v>
      </c>
      <c r="Z5" s="4">
        <v>0.66568000000000005</v>
      </c>
      <c r="AA5" s="4">
        <v>0.81946222800000001</v>
      </c>
      <c r="AB5" s="4">
        <v>0.60526581300000004</v>
      </c>
      <c r="AC5" s="4">
        <v>0.77419354799999995</v>
      </c>
      <c r="AD5" s="4">
        <v>0.84739778264246879</v>
      </c>
      <c r="AE5" s="4">
        <v>0.61858061522997032</v>
      </c>
      <c r="AF5" s="4">
        <v>0.39130434800000002</v>
      </c>
      <c r="AG5" s="4">
        <v>0.73239436599999996</v>
      </c>
      <c r="AH5" s="4">
        <v>0.85</v>
      </c>
      <c r="AI5" s="4">
        <v>0.81042000000000003</v>
      </c>
      <c r="AJ5" s="4">
        <v>0.79194852299999996</v>
      </c>
      <c r="AK5" s="4">
        <v>0.75</v>
      </c>
      <c r="AL5" s="4">
        <v>0.86937855500000005</v>
      </c>
      <c r="AM5" s="4">
        <v>0.74561900000000003</v>
      </c>
      <c r="AN5" s="4">
        <v>0.80134830000000001</v>
      </c>
      <c r="AO5" s="4">
        <v>0.75164422200000003</v>
      </c>
      <c r="AP5" s="4">
        <v>0.79034000000000004</v>
      </c>
      <c r="AQ5" s="4">
        <v>0.76738063899999998</v>
      </c>
      <c r="AR5" s="4">
        <v>0.72</v>
      </c>
      <c r="AS5" s="4">
        <v>0.85170599999999996</v>
      </c>
      <c r="AT5" s="4">
        <v>0.74074099999999998</v>
      </c>
      <c r="AU5" s="4">
        <v>0.85207100000000002</v>
      </c>
      <c r="AV5" s="4">
        <v>0.75205599999999995</v>
      </c>
      <c r="AW5" s="4">
        <v>0.765957</v>
      </c>
      <c r="AX5" s="4">
        <v>0.85242399999999996</v>
      </c>
      <c r="AY5" s="4">
        <v>0.95887849571141592</v>
      </c>
      <c r="AZ5" s="4">
        <v>0.8389544680953166</v>
      </c>
      <c r="BA5" s="4">
        <v>0.71747545499029841</v>
      </c>
      <c r="BB5" s="4">
        <v>0.96372924669300331</v>
      </c>
      <c r="BC5" s="4">
        <v>0.80757928110488808</v>
      </c>
      <c r="BD5" s="4">
        <v>0.85355239097692326</v>
      </c>
      <c r="BE5" s="4">
        <v>0.59556916394331638</v>
      </c>
      <c r="BF5" s="4">
        <v>0.85890975721484197</v>
      </c>
      <c r="BG5" s="4">
        <v>0.85382662164997569</v>
      </c>
      <c r="BH5" s="4">
        <v>0.89407611985269209</v>
      </c>
    </row>
    <row r="6" x14ac:dyDescent="0.25">
      <c r="A6" t="s">
        <v>2</v>
      </c>
      <c r="B6" s="4">
        <v>7.5862069000000004E-2</v>
      </c>
      <c r="C6" s="4">
        <v>9.0909090999999997E-2</v>
      </c>
      <c r="D6" s="4">
        <v>0.13311100000000001</v>
      </c>
      <c r="E6" s="4">
        <v>0.103306</v>
      </c>
      <c r="F6" s="4">
        <v>4.3449924000000001E-2</v>
      </c>
      <c r="G6" s="4">
        <v>6.6611157000000004E-2</v>
      </c>
      <c r="H6" s="4">
        <v>6.6607459999999993E-2</v>
      </c>
      <c r="I6" s="4">
        <v>7.4526755E-2</v>
      </c>
      <c r="J6" s="4">
        <v>6.6666666999999999E-2</v>
      </c>
      <c r="K6" s="4">
        <v>9.4190339999999997E-2</v>
      </c>
      <c r="L6" s="4">
        <v>8.0993520999999999E-2</v>
      </c>
      <c r="M6" s="4">
        <v>4.5423575000000001E-2</v>
      </c>
      <c r="N6" s="4">
        <v>0.120567376</v>
      </c>
      <c r="O6" s="4">
        <v>8.5006906811178409E-2</v>
      </c>
      <c r="P6" s="4">
        <v>8.3994400373308437E-2</v>
      </c>
      <c r="Q6" s="4">
        <v>5.2566101873105432E-2</v>
      </c>
      <c r="R6" s="4">
        <v>0.10551948051948051</v>
      </c>
      <c r="S6" s="4">
        <v>7.3985018033848146E-2</v>
      </c>
      <c r="T6" s="4">
        <v>5.0543021588188096E-2</v>
      </c>
      <c r="U6" s="4">
        <v>9.7345133E-2</v>
      </c>
      <c r="V6" s="4">
        <v>5.0664427781477089E-2</v>
      </c>
      <c r="W6" s="4">
        <v>0.106222</v>
      </c>
      <c r="X6" s="4">
        <v>6.1886658999999997E-2</v>
      </c>
      <c r="Y6" s="4">
        <v>7.8848807000000007E-2</v>
      </c>
      <c r="Z6" s="4">
        <v>0.110947</v>
      </c>
      <c r="AA6" s="4">
        <v>5.9752454000000003E-2</v>
      </c>
      <c r="AB6" s="4">
        <v>9.0789871999999994E-2</v>
      </c>
      <c r="AC6" s="4">
        <v>0.150537634</v>
      </c>
      <c r="AD6" s="4">
        <v>0.15064849469199446</v>
      </c>
      <c r="AE6" s="4">
        <v>8.3766124979058471E-2</v>
      </c>
      <c r="AF6" s="4">
        <v>8.6956521999999994E-2</v>
      </c>
      <c r="AG6" s="4">
        <v>0.12676056299999999</v>
      </c>
      <c r="AH6" s="4">
        <v>0.15</v>
      </c>
      <c r="AI6" s="4">
        <v>0.120598</v>
      </c>
      <c r="AJ6" s="4">
        <v>0.14024088400000001</v>
      </c>
      <c r="AK6" s="4">
        <v>0.125</v>
      </c>
      <c r="AL6" s="4">
        <v>0.128796823</v>
      </c>
      <c r="AM6" s="4">
        <v>0.128412</v>
      </c>
      <c r="AN6" s="4">
        <v>9.5398606999999996E-2</v>
      </c>
      <c r="AO6" s="4">
        <v>0.12918885099999999</v>
      </c>
      <c r="AP6" s="4">
        <v>5.4885000000000003E-2</v>
      </c>
      <c r="AQ6" s="4">
        <v>0.12434408499999999</v>
      </c>
      <c r="AR6" s="4">
        <v>6.6666666999999999E-2</v>
      </c>
      <c r="AS6" s="4">
        <v>0.14638699999999999</v>
      </c>
      <c r="AT6" s="4">
        <v>7.4074000000000001E-2</v>
      </c>
      <c r="AU6" s="4">
        <v>0.145957</v>
      </c>
      <c r="AV6" s="4">
        <v>6.6587999999999994E-2</v>
      </c>
      <c r="AW6" s="4">
        <v>8.7470000000000006E-2</v>
      </c>
      <c r="AX6" s="4">
        <v>0.145622</v>
      </c>
      <c r="AY6" s="4">
        <v>3.9953270654642326E-2</v>
      </c>
      <c r="AZ6" s="4">
        <v>0.11465711063969328</v>
      </c>
      <c r="BA6" s="4">
        <v>4.7333450155609962E-2</v>
      </c>
      <c r="BB6" s="4">
        <v>3.5135962119015741E-2</v>
      </c>
      <c r="BC6" s="4">
        <v>0.13085775388273649</v>
      </c>
      <c r="BD6" s="4">
        <v>0.14455322750415636</v>
      </c>
      <c r="BE6" s="4">
        <v>3.3087175774628691E-2</v>
      </c>
      <c r="BF6" s="4">
        <v>4.8801690750843292E-2</v>
      </c>
      <c r="BG6" s="4">
        <v>0.14428088745474127</v>
      </c>
      <c r="BH6" s="4">
        <v>0.10430888064948074</v>
      </c>
    </row>
    <row r="7" x14ac:dyDescent="0.25">
      <c r="A7" t="s">
        <v>3</v>
      </c>
      <c r="B7" s="4">
        <v>0</v>
      </c>
      <c r="C7" s="4">
        <v>0.36363636399999999</v>
      </c>
      <c r="D7" s="4">
        <v>0.26622299999999999</v>
      </c>
      <c r="E7" s="4">
        <v>0.275482</v>
      </c>
      <c r="F7" s="4">
        <v>0.69519878300000004</v>
      </c>
      <c r="G7" s="4">
        <v>0.53288925899999995</v>
      </c>
      <c r="H7" s="4">
        <v>0.53285967999999995</v>
      </c>
      <c r="I7" s="4">
        <v>0</v>
      </c>
      <c r="J7" s="4">
        <v>0.26666666700000002</v>
      </c>
      <c r="K7" s="4">
        <v>0</v>
      </c>
      <c r="L7" s="4">
        <v>0.431965443</v>
      </c>
      <c r="M7" s="4">
        <v>0.54508289799999998</v>
      </c>
      <c r="N7" s="4">
        <v>0.113475177</v>
      </c>
      <c r="O7" s="4">
        <v>0.34002762724471364</v>
      </c>
      <c r="P7" s="4">
        <v>0</v>
      </c>
      <c r="Q7" s="4">
        <v>0.28035254332322895</v>
      </c>
      <c r="R7" s="4">
        <v>0</v>
      </c>
      <c r="S7" s="4">
        <v>0.14797003606769629</v>
      </c>
      <c r="T7" s="4">
        <v>0.20217208635275238</v>
      </c>
      <c r="U7" s="4">
        <v>0.14159292000000001</v>
      </c>
      <c r="V7" s="4">
        <v>0.11580440635766193</v>
      </c>
      <c r="W7" s="4">
        <v>0.113303</v>
      </c>
      <c r="X7" s="4">
        <v>0.28291044100000001</v>
      </c>
      <c r="Y7" s="4">
        <v>0.210263486</v>
      </c>
      <c r="Z7" s="4">
        <v>0.22189300000000001</v>
      </c>
      <c r="AA7" s="4">
        <v>0</v>
      </c>
      <c r="AB7" s="4">
        <v>0.16140421699999999</v>
      </c>
      <c r="AC7" s="4">
        <v>8.6021504999999998E-2</v>
      </c>
      <c r="AD7" s="4">
        <v>0</v>
      </c>
      <c r="AE7" s="4">
        <v>0.20619353840999008</v>
      </c>
      <c r="AF7" s="4">
        <v>0.52173913000000005</v>
      </c>
      <c r="AG7" s="4">
        <v>7.5117371000000002E-2</v>
      </c>
      <c r="AH7" s="4">
        <v>0</v>
      </c>
      <c r="AI7" s="4">
        <v>6.7534999999999998E-2</v>
      </c>
      <c r="AJ7" s="4">
        <v>6.5995709999999999E-2</v>
      </c>
      <c r="AK7" s="4">
        <v>0.125</v>
      </c>
      <c r="AL7" s="4">
        <v>0</v>
      </c>
      <c r="AM7" s="4">
        <v>6.6277000000000003E-2</v>
      </c>
      <c r="AN7" s="4">
        <v>5.0879256999999997E-2</v>
      </c>
      <c r="AO7" s="4">
        <v>6.2637018000000003E-2</v>
      </c>
      <c r="AP7" s="4">
        <v>0</v>
      </c>
      <c r="AQ7" s="4">
        <v>5.6843009999999999E-2</v>
      </c>
      <c r="AR7" s="4">
        <v>0.21333333300000001</v>
      </c>
      <c r="AS7" s="4">
        <v>0</v>
      </c>
      <c r="AT7" s="4">
        <v>9.8765000000000006E-2</v>
      </c>
      <c r="AU7" s="4">
        <v>0</v>
      </c>
      <c r="AV7" s="4">
        <v>0.12534300000000001</v>
      </c>
      <c r="AW7" s="4">
        <v>0.11347500000000001</v>
      </c>
      <c r="AX7" s="4">
        <v>0</v>
      </c>
      <c r="AY7" s="4">
        <v>0</v>
      </c>
      <c r="AZ7" s="4">
        <v>4.4744238298416887E-2</v>
      </c>
      <c r="BA7" s="4">
        <v>0.19929873749730509</v>
      </c>
      <c r="BB7" s="4">
        <v>0</v>
      </c>
      <c r="BC7" s="4">
        <v>5.982068748925097E-2</v>
      </c>
      <c r="BD7" s="4">
        <v>0</v>
      </c>
      <c r="BE7" s="4">
        <v>0.37057636867584132</v>
      </c>
      <c r="BF7" s="4">
        <v>0</v>
      </c>
      <c r="BG7" s="4">
        <v>0</v>
      </c>
      <c r="BH7" s="4">
        <v>0</v>
      </c>
    </row>
    <row r="8" x14ac:dyDescent="0.25">
      <c r="A8" t="s">
        <v>4</v>
      </c>
      <c r="B8" s="4">
        <v>9.6551724000000005E-2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0.20867491399999999</v>
      </c>
      <c r="J8" s="4">
        <v>0.46666666699999998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0.13065795613625758</v>
      </c>
      <c r="Q8" s="4">
        <v>0</v>
      </c>
      <c r="R8" s="4">
        <v>0.11363636363636363</v>
      </c>
      <c r="S8" s="4">
        <v>0</v>
      </c>
      <c r="T8" s="4">
        <v>0</v>
      </c>
      <c r="U8" s="4">
        <v>0.123893805</v>
      </c>
      <c r="V8" s="4">
        <v>0.10132885556295418</v>
      </c>
      <c r="W8" s="4">
        <v>9.9140000000000006E-2</v>
      </c>
      <c r="X8" s="4">
        <v>0.12377331799999999</v>
      </c>
      <c r="Y8" s="4">
        <v>0</v>
      </c>
      <c r="Z8" s="4">
        <v>0</v>
      </c>
      <c r="AA8" s="4">
        <v>0.11950490800000001</v>
      </c>
      <c r="AB8" s="4">
        <v>0.14122868999999999</v>
      </c>
      <c r="AC8" s="4">
        <v>0</v>
      </c>
      <c r="AD8" s="4">
        <v>0</v>
      </c>
      <c r="AE8" s="4">
        <v>9.0209673054370665E-2</v>
      </c>
      <c r="AF8" s="4">
        <v>0</v>
      </c>
      <c r="AG8" s="4">
        <v>6.57277E-2</v>
      </c>
      <c r="AH8" s="4">
        <v>0</v>
      </c>
      <c r="AI8" s="4">
        <v>5.7993000000000003E-2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5.4807390999999997E-2</v>
      </c>
      <c r="AP8" s="4">
        <v>0.15367700000000001</v>
      </c>
      <c r="AQ8" s="4">
        <v>4.9737634000000003E-2</v>
      </c>
      <c r="AR8" s="4">
        <v>0</v>
      </c>
      <c r="AS8" s="4">
        <v>0</v>
      </c>
      <c r="AT8" s="4">
        <v>8.6419999999999997E-2</v>
      </c>
      <c r="AU8" s="4">
        <v>0</v>
      </c>
      <c r="AV8" s="4">
        <v>5.4836999999999997E-2</v>
      </c>
      <c r="AW8" s="4">
        <v>3.3097000000000001E-2</v>
      </c>
      <c r="AX8" s="4">
        <v>0</v>
      </c>
      <c r="AY8" s="4">
        <v>0</v>
      </c>
      <c r="AZ8" s="4">
        <v>3.9151208511114775E-2</v>
      </c>
      <c r="BA8" s="4">
        <v>3.4877279062028393E-2</v>
      </c>
      <c r="BB8" s="4">
        <v>0</v>
      </c>
      <c r="BC8" s="4">
        <v>0</v>
      </c>
      <c r="BD8" s="4">
        <v>0</v>
      </c>
      <c r="BE8" s="4">
        <v>0</v>
      </c>
      <c r="BF8" s="4">
        <v>9.1096489401574152E-2</v>
      </c>
      <c r="BG8" s="4">
        <v>0</v>
      </c>
      <c r="BH8" s="4">
        <v>0</v>
      </c>
    </row>
    <row r="9" x14ac:dyDescent="0.25">
      <c r="A9" t="s">
        <v>345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68</v>
      </c>
      <c r="Q9" s="4" t="s">
        <v>126</v>
      </c>
      <c r="R9" s="4" t="s">
        <v>69</v>
      </c>
      <c r="S9" s="4" t="s">
        <v>71</v>
      </c>
      <c r="T9" s="4" t="s">
        <v>129</v>
      </c>
      <c r="U9" s="4" t="s">
        <v>22</v>
      </c>
      <c r="V9" s="4" t="s">
        <v>133</v>
      </c>
      <c r="W9" s="4" t="s">
        <v>23</v>
      </c>
      <c r="X9" s="4" t="s">
        <v>27</v>
      </c>
      <c r="Y9" s="4" t="s">
        <v>24</v>
      </c>
      <c r="Z9" s="4" t="s">
        <v>25</v>
      </c>
      <c r="AA9" s="4" t="s">
        <v>26</v>
      </c>
      <c r="AB9" s="4" t="s">
        <v>27</v>
      </c>
      <c r="AC9" s="4" t="s">
        <v>28</v>
      </c>
      <c r="AD9" s="4" t="s">
        <v>219</v>
      </c>
      <c r="AE9" s="4" t="s">
        <v>220</v>
      </c>
      <c r="AF9" s="4" t="s">
        <v>29</v>
      </c>
      <c r="AG9" s="4" t="s">
        <v>30</v>
      </c>
      <c r="AH9" s="4" t="s">
        <v>31</v>
      </c>
      <c r="AI9" s="4" t="s">
        <v>32</v>
      </c>
      <c r="AJ9" s="4" t="s">
        <v>33</v>
      </c>
      <c r="AK9" s="4" t="s">
        <v>34</v>
      </c>
      <c r="AL9" s="4" t="s">
        <v>35</v>
      </c>
      <c r="AM9" s="4" t="s">
        <v>36</v>
      </c>
      <c r="AN9" s="4" t="s">
        <v>37</v>
      </c>
      <c r="AO9" s="4" t="s">
        <v>38</v>
      </c>
      <c r="AP9" s="4" t="s">
        <v>39</v>
      </c>
      <c r="AQ9" s="4" t="s">
        <v>40</v>
      </c>
      <c r="AR9" s="4" t="s">
        <v>41</v>
      </c>
      <c r="AS9" s="4" t="s">
        <v>42</v>
      </c>
      <c r="AT9" s="4" t="s">
        <v>43</v>
      </c>
      <c r="AU9" s="4" t="s">
        <v>44</v>
      </c>
      <c r="AV9" s="4" t="s">
        <v>45</v>
      </c>
      <c r="AW9" s="4" t="s">
        <v>46</v>
      </c>
      <c r="AX9" s="4" t="s">
        <v>47</v>
      </c>
      <c r="AY9" s="4" t="s">
        <v>234</v>
      </c>
      <c r="AZ9" s="4" t="s">
        <v>235</v>
      </c>
      <c r="BA9" s="4" t="s">
        <v>236</v>
      </c>
      <c r="BB9" s="4" t="s">
        <v>237</v>
      </c>
      <c r="BC9" s="4" t="s">
        <v>238</v>
      </c>
      <c r="BD9" s="4" t="s">
        <v>239</v>
      </c>
      <c r="BE9" s="4" t="s">
        <v>240</v>
      </c>
      <c r="BF9" s="4" t="s">
        <v>241</v>
      </c>
      <c r="BG9" s="4" t="s">
        <v>242</v>
      </c>
      <c r="BH9" s="4" t="s">
        <v>243</v>
      </c>
    </row>
    <row r="10" x14ac:dyDescent="0.25">
      <c r="A10" s="8" t="s">
        <v>251</v>
      </c>
    </row>
    <row r="11" x14ac:dyDescent="0.25">
      <c r="A11" s="7" t="s">
        <v>247</v>
      </c>
      <c r="B11">
        <v>5.2613553723953009E-2</v>
      </c>
      <c r="C11">
        <v>0.31331468437085291</v>
      </c>
      <c r="D11">
        <v>0.24356990971624387</v>
      </c>
      <c r="E11" s="2">
        <v>0.15075644630601776</v>
      </c>
      <c r="F11">
        <v>0.65048737400035772</v>
      </c>
      <c r="G11">
        <v>0.12133754914577169</v>
      </c>
      <c r="H11">
        <v>0.1212380590182103</v>
      </c>
      <c r="I11">
        <v>6.180076973802278E-2</v>
      </c>
      <c r="J11">
        <v>0.50325679596266837</v>
      </c>
      <c r="K11">
        <v>6.3412019472310066E-2</v>
      </c>
      <c r="L11">
        <v>0.15759985088979878</v>
      </c>
      <c r="M11">
        <v>1.1628063994207762</v>
      </c>
      <c r="N11">
        <v>0.38998354988064576</v>
      </c>
      <c r="O11">
        <v>1.086467673235505</v>
      </c>
      <c r="P11">
        <v>0.17785384169264817</v>
      </c>
      <c r="Q11">
        <v>0.51444204590657483</v>
      </c>
      <c r="R11">
        <v>0.22904099634370262</v>
      </c>
      <c r="S11">
        <v>0.4849422149252946</v>
      </c>
      <c r="T11">
        <v>0.2865098767262414</v>
      </c>
      <c r="U11">
        <v>0.77411363346091167</v>
      </c>
      <c r="V11">
        <v>9.6601825352150408E-2</v>
      </c>
      <c r="W11">
        <v>0.69503466513020895</v>
      </c>
      <c r="X11">
        <v>0.98702914550510445</v>
      </c>
      <c r="Y11">
        <v>0.66001304939504923</v>
      </c>
      <c r="Z11">
        <v>0.81527788044484428</v>
      </c>
      <c r="AA11">
        <v>0.81458546898619077</v>
      </c>
      <c r="AB11">
        <v>1.3717987346746319</v>
      </c>
      <c r="AC11">
        <v>1.1898272644980916</v>
      </c>
      <c r="AD11">
        <v>0.96261835832532772</v>
      </c>
      <c r="AE11">
        <v>1.3619834022692454</v>
      </c>
      <c r="AF11">
        <v>5.7127832474063593</v>
      </c>
      <c r="AG11">
        <v>4.7862506319767446</v>
      </c>
      <c r="AH11">
        <v>5.8789642897328482</v>
      </c>
      <c r="AI11">
        <v>6.1216318450477978</v>
      </c>
      <c r="AJ11">
        <v>7.9999411728589882</v>
      </c>
      <c r="AK11">
        <v>1.8454424439875814</v>
      </c>
      <c r="AL11">
        <v>1.5545044410724647</v>
      </c>
      <c r="AM11">
        <v>1.5791903246138912</v>
      </c>
      <c r="AN11">
        <v>1.3521152068808215</v>
      </c>
      <c r="AO11">
        <v>1.6693359011116977</v>
      </c>
      <c r="AP11">
        <v>0.99918972120634053</v>
      </c>
      <c r="AQ11">
        <v>5.5003389818746848</v>
      </c>
      <c r="AR11">
        <v>2.0209856322825965</v>
      </c>
      <c r="AS11">
        <v>1.83990662911269</v>
      </c>
      <c r="AT11">
        <v>1.9045892280936527</v>
      </c>
      <c r="AU11">
        <v>1.7346032585282687</v>
      </c>
      <c r="AV11">
        <v>1.3407280827508146</v>
      </c>
      <c r="AW11">
        <v>1.3281087545059405</v>
      </c>
      <c r="AX11">
        <v>1.2312052143043151</v>
      </c>
      <c r="AY11">
        <v>0.80214545466287934</v>
      </c>
      <c r="AZ11">
        <v>1.2979476150642288</v>
      </c>
      <c r="BA11">
        <v>3.8551240984710184</v>
      </c>
      <c r="BB11">
        <v>3.1443119619611188</v>
      </c>
      <c r="BC11">
        <v>1.1507202285232403</v>
      </c>
      <c r="BD11">
        <v>1.1942316872373422</v>
      </c>
      <c r="BE11">
        <v>1.7462397919341184</v>
      </c>
      <c r="BF11">
        <v>0.90859677061329591</v>
      </c>
      <c r="BG11">
        <v>1.5785459247532849</v>
      </c>
      <c r="BH11">
        <v>1.4220044209136429</v>
      </c>
    </row>
    <row r="13" x14ac:dyDescent="0.25">
      <c r="A13" t="s">
        <v>248</v>
      </c>
      <c r="B13">
        <f>SUM($B$11:B11)</f>
        <v>5.2613553723953009E-2</v>
      </c>
      <c r="C13">
        <f>SUM($B$11:C11)</f>
        <v>0.3659282380948059</v>
      </c>
      <c r="D13">
        <f>SUM($B$11:D11)</f>
        <v>0.60949814781104972</v>
      </c>
      <c r="E13">
        <f>SUM($B$11:E11)</f>
        <v>0.76025459411706753</v>
      </c>
      <c r="F13">
        <f>SUM($B$11:F11)</f>
        <v>1.4107419681174251</v>
      </c>
      <c r="G13">
        <f>SUM($B$11:G11)</f>
        <v>1.5320795172631969</v>
      </c>
      <c r="H13">
        <f>SUM($B$11:H11)</f>
        <v>1.6533175762814072</v>
      </c>
      <c r="I13">
        <f>SUM($B$11:I11)</f>
        <v>1.7151183460194299</v>
      </c>
      <c r="J13">
        <f>SUM($B$11:J11)</f>
        <v>2.2183751419820981</v>
      </c>
      <c r="K13">
        <f>SUM($B$11:K11)</f>
        <v>2.2817871614544081</v>
      </c>
      <c r="L13">
        <f>SUM($B$11:L11)</f>
        <v>2.439387012344207</v>
      </c>
      <c r="M13">
        <f>SUM($B$11:M11)</f>
        <v>3.6021934117649832</v>
      </c>
      <c r="N13">
        <f>SUM($B$11:N11)</f>
        <v>3.9921769616456291</v>
      </c>
      <c r="O13">
        <f>SUM($B$11:O11)</f>
        <v>5.078644634881134</v>
      </c>
      <c r="P13">
        <f>SUM($B$11:P11)</f>
        <v>5.2564984765737819</v>
      </c>
      <c r="Q13">
        <f>SUM($B$11:Q11)</f>
        <v>5.7709405224803572</v>
      </c>
      <c r="R13">
        <f>SUM($B$11:R11)</f>
        <v>5.9999815188240602</v>
      </c>
      <c r="S13">
        <f>SUM($B$11:S11)</f>
        <v>6.4849237337493548</v>
      </c>
      <c r="T13">
        <f>SUM($B$11:T11)</f>
        <v>6.7714336104755963</v>
      </c>
      <c r="U13">
        <f>SUM($B$11:U11)</f>
        <v>7.5455472439365083</v>
      </c>
      <c r="V13">
        <f>SUM($B$11:V11)</f>
        <v>7.6421490692886591</v>
      </c>
      <c r="W13">
        <f>SUM($B$11:W11)</f>
        <v>8.3371837344188684</v>
      </c>
      <c r="X13">
        <f>SUM($B$11:X11)</f>
        <v>9.324212879923973</v>
      </c>
      <c r="Y13">
        <f>SUM($B$11:Y11)</f>
        <v>9.9842259293190221</v>
      </c>
      <c r="Z13">
        <f>SUM($B$11:Z11)</f>
        <v>10.799503809763866</v>
      </c>
      <c r="AA13">
        <f>SUM($B$11:AA11)</f>
        <v>11.614089278750058</v>
      </c>
      <c r="AB13">
        <f>SUM($B$11:AB11)</f>
        <v>12.98588801342469</v>
      </c>
      <c r="AC13">
        <f>SUM($B$11:AC11)</f>
        <v>14.175715277922782</v>
      </c>
      <c r="AD13">
        <f>SUM($B$11:AD11)</f>
        <v>15.13833363624811</v>
      </c>
      <c r="AE13">
        <f>SUM($B$11:AE11)</f>
        <v>16.500317038517355</v>
      </c>
      <c r="AF13">
        <f>SUM($B$11:AF11)</f>
        <v>22.213100285923716</v>
      </c>
      <c r="AG13">
        <f>SUM($B$11:AG11)</f>
        <v>26.999350917900461</v>
      </c>
      <c r="AH13">
        <f>SUM($B$11:AH11)</f>
        <v>32.878315207633307</v>
      </c>
      <c r="AI13">
        <f>SUM($B$11:AI11)</f>
        <v>38.999947052681108</v>
      </c>
      <c r="AJ13">
        <f>SUM($B$11:AJ11)</f>
        <v>46.999888225540097</v>
      </c>
      <c r="AK13">
        <f>SUM($B$11:AK11)</f>
        <v>48.845330669527677</v>
      </c>
      <c r="AL13">
        <f>SUM($B$11:AL11)</f>
        <v>50.399835110600144</v>
      </c>
      <c r="AM13">
        <f>SUM($B$11:AM11)</f>
        <v>51.979025435214034</v>
      </c>
      <c r="AN13">
        <f>SUM($B$11:AN11)</f>
        <v>53.331140642094859</v>
      </c>
      <c r="AO13">
        <f>SUM($B$11:AO11)</f>
        <v>55.00047654320656</v>
      </c>
      <c r="AP13">
        <f>SUM($B$11:AP11)</f>
        <v>55.999666264412902</v>
      </c>
      <c r="AQ13">
        <f>SUM($B$11:AQ11)</f>
        <v>61.500005246287586</v>
      </c>
      <c r="AR13">
        <f>SUM($B$11:AR11)</f>
        <v>63.520990878570181</v>
      </c>
      <c r="AS13">
        <f>SUM($B$11:AS11)</f>
        <v>65.360897507682864</v>
      </c>
      <c r="AT13">
        <f>SUM($B$11:AT11)</f>
        <v>67.26548673577652</v>
      </c>
      <c r="AU13">
        <f>SUM($B$11:AU11)</f>
        <v>69.000089994304787</v>
      </c>
      <c r="AV13">
        <f>SUM($B$11:AV11)</f>
        <v>70.340818077055602</v>
      </c>
      <c r="AW13">
        <f>SUM($B$11:AW11)</f>
        <v>71.668926831561535</v>
      </c>
      <c r="AX13">
        <f>SUM($B$11:AX11)</f>
        <v>72.900132045865845</v>
      </c>
      <c r="AY13">
        <f>SUM($B$11:AY11)</f>
        <v>73.702277500528723</v>
      </c>
      <c r="AZ13">
        <f>SUM($B$11:AZ11)</f>
        <v>75.000225115592954</v>
      </c>
      <c r="BA13">
        <f>SUM($B$11:BA11)</f>
        <v>78.855349214063978</v>
      </c>
      <c r="BB13">
        <f>SUM($B$11:BB11)</f>
        <v>81.9996611760251</v>
      </c>
      <c r="BC13">
        <f>SUM($B$11:BC11)</f>
        <v>83.150381404548341</v>
      </c>
      <c r="BD13">
        <f>SUM($B$11:BD11)</f>
        <v>84.344613091785689</v>
      </c>
      <c r="BE13">
        <f>SUM($B$11:BE11)</f>
        <v>86.090852883719805</v>
      </c>
      <c r="BF13">
        <f>SUM($B$11:BF11)</f>
        <v>86.999449654333105</v>
      </c>
      <c r="BG13">
        <f>SUM($B$11:BG11)</f>
        <v>88.577995579086391</v>
      </c>
      <c r="BH13">
        <f>SUM($B$11:BH11)</f>
        <v>90.000000000000028</v>
      </c>
    </row>
    <row r="15" x14ac:dyDescent="0.25">
      <c r="A15" t="s">
        <v>249</v>
      </c>
      <c r="B15">
        <f t="shared" ref="B15:AG15" si="0">B13/100</f>
        <v>5.2613553723953005E-4</v>
      </c>
      <c r="C15">
        <f t="shared" si="0"/>
        <v>3.6592823809480589E-3</v>
      </c>
      <c r="D15">
        <f t="shared" si="0"/>
        <v>6.0949814781104976E-3</v>
      </c>
      <c r="E15">
        <f t="shared" si="0"/>
        <v>7.6025459411706749E-3</v>
      </c>
      <c r="F15">
        <f t="shared" si="0"/>
        <v>1.4107419681174252E-2</v>
      </c>
      <c r="G15">
        <f t="shared" si="0"/>
        <v>1.5320795172631969E-2</v>
      </c>
      <c r="H15">
        <f t="shared" si="0"/>
        <v>1.6533175762814073E-2</v>
      </c>
      <c r="I15">
        <f t="shared" si="0"/>
        <v>1.71511834601943E-2</v>
      </c>
      <c r="J15">
        <f t="shared" si="0"/>
        <v>2.2183751419820982E-2</v>
      </c>
      <c r="K15">
        <f t="shared" si="0"/>
        <v>2.2817871614544082E-2</v>
      </c>
      <c r="L15">
        <f t="shared" si="0"/>
        <v>2.4393870123442071E-2</v>
      </c>
      <c r="M15">
        <f t="shared" si="0"/>
        <v>3.6021934117649833E-2</v>
      </c>
      <c r="N15">
        <f t="shared" si="0"/>
        <v>3.9921769616456292E-2</v>
      </c>
      <c r="O15">
        <f t="shared" si="0"/>
        <v>5.078644634881134E-2</v>
      </c>
      <c r="P15">
        <f t="shared" si="0"/>
        <v>5.2564984765737816E-2</v>
      </c>
      <c r="Q15">
        <f t="shared" si="0"/>
        <v>5.770940522480357E-2</v>
      </c>
      <c r="R15">
        <f t="shared" si="0"/>
        <v>5.9999815188240602E-2</v>
      </c>
      <c r="S15">
        <f t="shared" si="0"/>
        <v>6.4849237337493551E-2</v>
      </c>
      <c r="T15">
        <f t="shared" si="0"/>
        <v>6.7714336104755968E-2</v>
      </c>
      <c r="U15">
        <f t="shared" si="0"/>
        <v>7.5455472439365082E-2</v>
      </c>
      <c r="V15">
        <f t="shared" si="0"/>
        <v>7.642149069288659E-2</v>
      </c>
      <c r="W15">
        <f t="shared" si="0"/>
        <v>8.3371837344188682E-2</v>
      </c>
      <c r="X15">
        <f t="shared" si="0"/>
        <v>9.3242128799239724E-2</v>
      </c>
      <c r="Y15">
        <f t="shared" si="0"/>
        <v>9.9842259293190225E-2</v>
      </c>
      <c r="Z15">
        <f t="shared" si="0"/>
        <v>0.10799503809763866</v>
      </c>
      <c r="AA15">
        <f t="shared" si="0"/>
        <v>0.11614089278750057</v>
      </c>
      <c r="AB15">
        <f t="shared" si="0"/>
        <v>0.1298588801342469</v>
      </c>
      <c r="AC15">
        <f t="shared" si="0"/>
        <v>0.14175715277922782</v>
      </c>
      <c r="AD15">
        <f t="shared" si="0"/>
        <v>0.15138333636248111</v>
      </c>
      <c r="AE15">
        <f t="shared" si="0"/>
        <v>0.16500317038517356</v>
      </c>
      <c r="AF15">
        <f t="shared" si="0"/>
        <v>0.22213100285923715</v>
      </c>
      <c r="AG15">
        <f t="shared" si="0"/>
        <v>0.26999350917900461</v>
      </c>
      <c r="AH15">
        <f t="shared" ref="AH15:BH15" si="1">AH13/100</f>
        <v>0.32878315207633307</v>
      </c>
      <c r="AI15">
        <f t="shared" si="1"/>
        <v>0.38999947052681105</v>
      </c>
      <c r="AJ15">
        <f t="shared" si="1"/>
        <v>0.46999888225540098</v>
      </c>
      <c r="AK15">
        <f t="shared" si="1"/>
        <v>0.48845330669527676</v>
      </c>
      <c r="AL15">
        <f t="shared" si="1"/>
        <v>0.50399835110600144</v>
      </c>
      <c r="AM15">
        <f t="shared" si="1"/>
        <v>0.51979025435214032</v>
      </c>
      <c r="AN15">
        <f t="shared" si="1"/>
        <v>0.53331140642094854</v>
      </c>
      <c r="AO15">
        <f t="shared" si="1"/>
        <v>0.55000476543206556</v>
      </c>
      <c r="AP15">
        <f t="shared" si="1"/>
        <v>0.55999666264412906</v>
      </c>
      <c r="AQ15">
        <f t="shared" si="1"/>
        <v>0.61500005246287581</v>
      </c>
      <c r="AR15">
        <f t="shared" si="1"/>
        <v>0.63520990878570183</v>
      </c>
      <c r="AS15">
        <f t="shared" si="1"/>
        <v>0.65360897507682869</v>
      </c>
      <c r="AT15">
        <f t="shared" si="1"/>
        <v>0.67265486735776525</v>
      </c>
      <c r="AU15">
        <f t="shared" si="1"/>
        <v>0.69000089994304792</v>
      </c>
      <c r="AV15">
        <f t="shared" si="1"/>
        <v>0.703408180770556</v>
      </c>
      <c r="AW15">
        <f t="shared" si="1"/>
        <v>0.7166892683156153</v>
      </c>
      <c r="AX15">
        <f t="shared" si="1"/>
        <v>0.72900132045865851</v>
      </c>
      <c r="AY15">
        <f t="shared" si="1"/>
        <v>0.73702277500528723</v>
      </c>
      <c r="AZ15">
        <f t="shared" si="1"/>
        <v>0.75000225115592956</v>
      </c>
      <c r="BA15">
        <f t="shared" si="1"/>
        <v>0.78855349214063974</v>
      </c>
      <c r="BB15">
        <f t="shared" si="1"/>
        <v>0.81999661176025096</v>
      </c>
      <c r="BC15">
        <f t="shared" si="1"/>
        <v>0.83150381404548346</v>
      </c>
      <c r="BD15">
        <f t="shared" si="1"/>
        <v>0.84344613091785692</v>
      </c>
      <c r="BE15">
        <f t="shared" si="1"/>
        <v>0.86090852883719804</v>
      </c>
      <c r="BF15">
        <f t="shared" si="1"/>
        <v>0.86999449654333105</v>
      </c>
      <c r="BG15">
        <f t="shared" si="1"/>
        <v>0.88577995579086388</v>
      </c>
      <c r="BH15">
        <f t="shared" si="1"/>
        <v>0.90000000000000024</v>
      </c>
    </row>
    <row r="17" x14ac:dyDescent="0.25">
      <c r="G17" t="s">
        <v>246</v>
      </c>
      <c r="H17" t="s">
        <v>245</v>
      </c>
      <c r="J17" t="s">
        <v>250</v>
      </c>
    </row>
    <row r="18" x14ac:dyDescent="0.25">
      <c r="F18" t="s">
        <v>1</v>
      </c>
      <c r="G18" cm="1">
        <f t="array" ref="G18">SUM(B5:BH5*$B$11:$BH$11)/0.9</f>
        <v>74.244673898976615</v>
      </c>
      <c r="H18" s="4">
        <v>74.67</v>
      </c>
      <c r="J18" s="5">
        <f>ABS((G18-H18)/H18)</f>
        <v>5.6960774209640699E-3</v>
      </c>
      <c r="Q18" s="2"/>
    </row>
    <row r="19" x14ac:dyDescent="0.25">
      <c r="F19" t="s">
        <v>2</v>
      </c>
      <c r="G19" cm="1">
        <f t="array" ref="G19">SUM(B6:BH6*$B$11:$BH$11)/0.9</f>
        <v>10.533868297968686</v>
      </c>
      <c r="H19" s="4">
        <v>10.3</v>
      </c>
      <c r="J19" s="5">
        <f>ABS((G19-H19)/H19)</f>
        <v>2.2705659996959754E-2</v>
      </c>
    </row>
    <row r="20" x14ac:dyDescent="0.25">
      <c r="F20" t="s">
        <v>3</v>
      </c>
      <c r="G20" cm="1">
        <f t="array" ref="G20">SUM(B7:BH7*$B$11:$BH$11)/0.9</f>
        <v>12.568622220470465</v>
      </c>
      <c r="H20" s="4">
        <v>11.3</v>
      </c>
      <c r="J20" s="5">
        <f>ABS((G20-H20)/H20)</f>
        <v>0.1122674531389791</v>
      </c>
    </row>
    <row r="21" x14ac:dyDescent="0.25">
      <c r="F21" t="s">
        <v>4</v>
      </c>
      <c r="G21" cm="1">
        <f t="array" ref="G21">SUM(B8:BH8*$B$11:$BH$11)/0.9</f>
        <v>3.056830518498912</v>
      </c>
      <c r="H21" s="4">
        <v>2.76</v>
      </c>
      <c r="J21" s="5">
        <f>ABS((G21-H21)/H21)</f>
        <v>0.10754728931120007</v>
      </c>
      <c r="N21" s="2"/>
    </row>
    <row r="24" x14ac:dyDescent="0.25">
      <c r="F24" t="s">
        <v>336</v>
      </c>
      <c r="G24" s="4">
        <v>90</v>
      </c>
    </row>
    <row r="32" x14ac:dyDescent="0.25">
      <c r="A32" s="8" t="s">
        <v>252</v>
      </c>
    </row>
    <row r="33" x14ac:dyDescent="0.25">
      <c r="A33" s="7" t="s">
        <v>247</v>
      </c>
      <c r="B33">
        <v>3.7510144717039955</v>
      </c>
      <c r="C33">
        <v>0.73807355753803416</v>
      </c>
      <c r="D33">
        <v>0.65661132303157133</v>
      </c>
      <c r="E33">
        <v>1.9649818358258178</v>
      </c>
      <c r="F33">
        <v>0.95657439439381287</v>
      </c>
      <c r="G33">
        <v>0.95564810329186756</v>
      </c>
      <c r="H33">
        <v>0.88105644791299498</v>
      </c>
      <c r="I33">
        <v>1.1154963725598164</v>
      </c>
      <c r="J33">
        <v>1.2402954687650056</v>
      </c>
      <c r="K33">
        <v>0.76399427791563845</v>
      </c>
      <c r="L33">
        <v>1.1682288655745201</v>
      </c>
      <c r="M33">
        <v>1.1884609159764701</v>
      </c>
      <c r="N33">
        <v>0.69291793603000029</v>
      </c>
      <c r="O33">
        <v>1.7151226113935867</v>
      </c>
      <c r="P33">
        <v>0.684054724519362</v>
      </c>
      <c r="Q33">
        <v>1.5313139001402449</v>
      </c>
      <c r="R33">
        <v>1.8362556220776931</v>
      </c>
      <c r="S33">
        <v>0.96496476978966583</v>
      </c>
      <c r="T33">
        <v>1.2236888163849393</v>
      </c>
      <c r="U33">
        <v>2.0901718043931745</v>
      </c>
      <c r="V33">
        <v>1.1531577482674418</v>
      </c>
      <c r="W33">
        <v>2.0352642841567943</v>
      </c>
      <c r="X33">
        <v>1.4767178486980541</v>
      </c>
      <c r="Y33">
        <v>2.0515222281591057</v>
      </c>
      <c r="Z33">
        <v>1.5984576075989909</v>
      </c>
      <c r="AA33">
        <v>0.95601811082052757</v>
      </c>
      <c r="AB33">
        <v>2.6969445928555018</v>
      </c>
      <c r="AC33">
        <v>2.8366872666295482</v>
      </c>
      <c r="AD33">
        <v>0.40125297999406501</v>
      </c>
      <c r="AE33">
        <v>1.2785457428243889</v>
      </c>
      <c r="AF33">
        <v>1.1381253729498491</v>
      </c>
      <c r="AG33">
        <v>0.58359819083707609</v>
      </c>
      <c r="AH33">
        <v>2.2654393013879512</v>
      </c>
      <c r="AI33">
        <v>1.0006376404334634</v>
      </c>
      <c r="AJ33">
        <v>1.0169293146185154</v>
      </c>
      <c r="AK33">
        <v>1.4080967571168901</v>
      </c>
      <c r="AL33">
        <v>0.73540100590655877</v>
      </c>
      <c r="AM33">
        <v>3.1174196446141429</v>
      </c>
      <c r="AN33">
        <v>1.0795428483284055</v>
      </c>
      <c r="AO33">
        <v>1.1427560770995537</v>
      </c>
      <c r="AP33">
        <v>2.0711567133554025</v>
      </c>
      <c r="AQ33">
        <v>1.1007339245538825</v>
      </c>
      <c r="AR33">
        <v>1.7143925191270664</v>
      </c>
      <c r="AS33">
        <v>1.3799312819771148</v>
      </c>
      <c r="AT33">
        <v>1.429067207806346</v>
      </c>
      <c r="AU33">
        <v>0.59795301393999767</v>
      </c>
      <c r="AV33">
        <v>1.1273409377357866</v>
      </c>
      <c r="AW33">
        <v>1.2983599198977733</v>
      </c>
      <c r="AX33">
        <v>1.3447265014210212</v>
      </c>
      <c r="AY33">
        <v>1.7388202825531813</v>
      </c>
      <c r="AZ33">
        <v>5.0664879890199312</v>
      </c>
      <c r="BA33">
        <v>1.0209920061736437</v>
      </c>
      <c r="BB33">
        <v>6.007119246803807</v>
      </c>
      <c r="BC33">
        <v>0.78952583757377437</v>
      </c>
      <c r="BD33">
        <v>2.1463312999610067</v>
      </c>
      <c r="BE33">
        <v>0.74163195817107841</v>
      </c>
      <c r="BF33">
        <v>0.88753228504369441</v>
      </c>
      <c r="BG33">
        <v>1.9575950456106195</v>
      </c>
      <c r="BH33">
        <v>1.4888604511708168</v>
      </c>
    </row>
    <row r="35" x14ac:dyDescent="0.25">
      <c r="A35" t="s">
        <v>253</v>
      </c>
      <c r="B35">
        <f>SUM($B$33:B33)/100</f>
        <v>3.7510144717039957E-2</v>
      </c>
      <c r="C35">
        <f>SUM($B$33:C33)/100</f>
        <v>4.4890880292420297E-2</v>
      </c>
      <c r="D35">
        <f>SUM($B$33:D33)/100</f>
        <v>5.1456993522736007E-2</v>
      </c>
      <c r="E35">
        <f>SUM($B$33:E33)/100</f>
        <v>7.1106811880994186E-2</v>
      </c>
      <c r="F35">
        <f>SUM($B$33:F33)/100</f>
        <v>8.0672555824932324E-2</v>
      </c>
      <c r="G35">
        <f>SUM($B$33:G33)/100</f>
        <v>9.0229036857850997E-2</v>
      </c>
      <c r="H35">
        <f>SUM($B$33:H33)/100</f>
        <v>9.9039601336980934E-2</v>
      </c>
      <c r="I35">
        <f>SUM($B$33:I33)/100</f>
        <v>0.1101945650625791</v>
      </c>
      <c r="J35">
        <f>SUM($B$33:J33)/100</f>
        <v>0.12259751975022916</v>
      </c>
      <c r="K35">
        <f>SUM($B$33:K33)/100</f>
        <v>0.13023746252938553</v>
      </c>
      <c r="L35">
        <f>SUM($B$33:L33)/100</f>
        <v>0.14191975118513075</v>
      </c>
      <c r="M35">
        <f>SUM($B$33:M33)/100</f>
        <v>0.15380436034489545</v>
      </c>
      <c r="N35">
        <f>SUM($B$33:N33)/100</f>
        <v>0.16073353970519544</v>
      </c>
      <c r="O35">
        <f>SUM($B$33:O33)/100</f>
        <v>0.17788476581913129</v>
      </c>
      <c r="P35">
        <f>SUM($B$33:P33)/100</f>
        <v>0.18472531306432494</v>
      </c>
      <c r="Q35">
        <f>SUM($B$33:Q33)/100</f>
        <v>0.20003845206572737</v>
      </c>
      <c r="R35">
        <f>SUM($B$33:R33)/100</f>
        <v>0.21840100828650433</v>
      </c>
      <c r="S35">
        <f>SUM($B$33:S33)/100</f>
        <v>0.228050655984401</v>
      </c>
      <c r="T35">
        <f>SUM($B$33:T33)/100</f>
        <v>0.24028754414825038</v>
      </c>
      <c r="U35">
        <f>SUM($B$33:U33)/100</f>
        <v>0.26118926219218214</v>
      </c>
      <c r="V35">
        <f>SUM($B$33:V33)/100</f>
        <v>0.27272083967485655</v>
      </c>
      <c r="W35">
        <f>SUM($B$33:W33)/100</f>
        <v>0.29307348251642451</v>
      </c>
      <c r="X35">
        <f>SUM($B$33:X33)/100</f>
        <v>0.30784066100340507</v>
      </c>
      <c r="Y35">
        <f>SUM($B$33:Y33)/100</f>
        <v>0.3283558832849961</v>
      </c>
      <c r="Z35">
        <f>SUM($B$33:Z33)/100</f>
        <v>0.34434045936098601</v>
      </c>
      <c r="AA35">
        <f>SUM($B$33:AA33)/100</f>
        <v>0.35390064046919129</v>
      </c>
      <c r="AB35">
        <f>SUM($B$33:AB33)/100</f>
        <v>0.38087008639774633</v>
      </c>
      <c r="AC35">
        <f>SUM($B$33:AC33)/100</f>
        <v>0.40923695906404178</v>
      </c>
      <c r="AD35">
        <f>SUM($B$33:AD33)/100</f>
        <v>0.41324948886398238</v>
      </c>
      <c r="AE35">
        <f>SUM($B$33:AE33)/100</f>
        <v>0.42603494629222632</v>
      </c>
      <c r="AF35">
        <f>SUM($B$33:AF33)/100</f>
        <v>0.43741620002172482</v>
      </c>
      <c r="AG35">
        <f>SUM($B$33:AG33)/100</f>
        <v>0.44325218193009552</v>
      </c>
      <c r="AH35">
        <f>SUM($B$33:AH33)/100</f>
        <v>0.46590657494397503</v>
      </c>
      <c r="AI35">
        <f>SUM($B$33:AI33)/100</f>
        <v>0.47591295134830963</v>
      </c>
      <c r="AJ35">
        <f>SUM($B$33:AJ33)/100</f>
        <v>0.48608224449449478</v>
      </c>
      <c r="AK35">
        <f>SUM($B$33:AK33)/100</f>
        <v>0.50016321206566372</v>
      </c>
      <c r="AL35">
        <f>SUM($B$33:AL33)/100</f>
        <v>0.50751722212472927</v>
      </c>
      <c r="AM35">
        <f>SUM($B$33:AM33)/100</f>
        <v>0.53869141857087077</v>
      </c>
      <c r="AN35">
        <f>SUM($B$33:AN33)/100</f>
        <v>0.54948684705415485</v>
      </c>
      <c r="AO35">
        <f>SUM($B$33:AO33)/100</f>
        <v>0.56091440782515034</v>
      </c>
      <c r="AP35">
        <f>SUM($B$33:AP33)/100</f>
        <v>0.58162597495870438</v>
      </c>
      <c r="AQ35">
        <f>SUM($B$33:AQ33)/100</f>
        <v>0.59263331420424326</v>
      </c>
      <c r="AR35">
        <f>SUM($B$33:AR33)/100</f>
        <v>0.60977723939551387</v>
      </c>
      <c r="AS35">
        <f>SUM($B$33:AS33)/100</f>
        <v>0.62357655221528507</v>
      </c>
      <c r="AT35">
        <f>SUM($B$33:AT33)/100</f>
        <v>0.63786722429334852</v>
      </c>
      <c r="AU35">
        <f>SUM($B$33:AU33)/100</f>
        <v>0.64384675443274841</v>
      </c>
      <c r="AV35">
        <f>SUM($B$33:AV33)/100</f>
        <v>0.65512016381010629</v>
      </c>
      <c r="AW35">
        <f>SUM($B$33:AW33)/100</f>
        <v>0.66810376300908403</v>
      </c>
      <c r="AX35">
        <f>SUM($B$33:AX33)/100</f>
        <v>0.68155102802329426</v>
      </c>
      <c r="AY35">
        <f>SUM($B$33:AY33)/100</f>
        <v>0.69893923084882603</v>
      </c>
      <c r="AZ35">
        <f>SUM($B$33:AZ33)/100</f>
        <v>0.74960411073902533</v>
      </c>
      <c r="BA35">
        <f>SUM($B$33:BA33)/100</f>
        <v>0.75981403080076182</v>
      </c>
      <c r="BB35">
        <f>SUM($B$33:BB33)/100</f>
        <v>0.81988522326879987</v>
      </c>
      <c r="BC35">
        <f>SUM($B$33:BC33)/100</f>
        <v>0.82778048164453766</v>
      </c>
      <c r="BD35">
        <f>SUM($B$33:BD33)/100</f>
        <v>0.84924379464414768</v>
      </c>
      <c r="BE35">
        <f>SUM($B$33:BE33)/100</f>
        <v>0.85666011422585853</v>
      </c>
      <c r="BF35">
        <f>SUM($B$33:BF33)/100</f>
        <v>0.86553543707629543</v>
      </c>
      <c r="BG35">
        <f>SUM($B$33:BG33)/100</f>
        <v>0.88511138753240159</v>
      </c>
      <c r="BH35">
        <f>SUM($B$33:BH33)/100</f>
        <v>0.89999999204410985</v>
      </c>
    </row>
    <row r="37" x14ac:dyDescent="0.25">
      <c r="G37" t="s">
        <v>246</v>
      </c>
      <c r="H37" t="s">
        <v>245</v>
      </c>
      <c r="J37" t="s">
        <v>250</v>
      </c>
    </row>
    <row r="38" x14ac:dyDescent="0.25">
      <c r="F38" t="s">
        <v>1</v>
      </c>
      <c r="G38" cm="1">
        <f t="array" ref="G38">SUM(B5:BH5*$B$33:$BH$33)/0.9</f>
        <v>73.308142685637335</v>
      </c>
      <c r="H38">
        <v>74.67</v>
      </c>
      <c r="J38" s="5">
        <f>ABS((G38-H38)/H38)</f>
        <v>1.8238346248328194E-2</v>
      </c>
    </row>
    <row r="39" x14ac:dyDescent="0.25">
      <c r="F39" t="s">
        <v>2</v>
      </c>
      <c r="G39" cm="1">
        <f t="array" ref="G39">SUM(B6:BH6*$B$33:$BH$33)/0.9</f>
        <v>9.2920626893226874</v>
      </c>
      <c r="H39">
        <v>10.3</v>
      </c>
      <c r="J39" s="5">
        <f>ABS((G39-H39)/H39)</f>
        <v>9.7857991327894481E-2</v>
      </c>
    </row>
    <row r="40" x14ac:dyDescent="0.25">
      <c r="F40" t="s">
        <v>3</v>
      </c>
      <c r="G40" cm="1">
        <f t="array" ref="G40">SUM(B7:BH7*$B$33:$BH$33)/0.9</f>
        <v>12.546005113772443</v>
      </c>
      <c r="H40">
        <v>11.3</v>
      </c>
      <c r="J40" s="5">
        <f>ABS((G40-H40)/H40)</f>
        <v>0.11026593927189755</v>
      </c>
    </row>
    <row r="41" x14ac:dyDescent="0.25">
      <c r="F41" t="s">
        <v>4</v>
      </c>
      <c r="G41" cm="1">
        <f t="array" ref="G41">SUM(B8:BH8*$B$33:$BH$33)/0.9</f>
        <v>4.3531028299479226</v>
      </c>
      <c r="H41">
        <v>2.76</v>
      </c>
      <c r="J41" s="5">
        <f>ABS((G41-H41)/H41)</f>
        <v>0.57721117027098656</v>
      </c>
    </row>
    <row r="51" ht="15" customHeight="true" x14ac:dyDescent="0.25"/>
    <row r="56" ht="15" customHeight="true" x14ac:dyDescent="0.25"/>
    <row r="60" ht="15" customHeight="true" x14ac:dyDescent="0.25"/>
    <row r="62" ht="15" customHeight="true" x14ac:dyDescent="0.25"/>
    <row r="68" ht="15" customHeight="true" x14ac:dyDescent="0.25"/>
  </sheetData>
  <sortState ref="A2:F44">
    <sortCondition ref="B2:B44"/>
  </sortState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B906-3B06-4302-93DE-5A94E5106A60}">
  <dimension ref="A1:U41"/>
  <sheetViews>
    <sheetView workbookViewId="0">
      <selection activeCell="C18" sqref="C18"/>
    </sheetView>
  </sheetViews>
  <sheetFormatPr defaultRowHeight="15" x14ac:dyDescent="0.25"/>
  <cols>
    <col min="1" max="1" width="16.28515625" bestFit="true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4" bestFit="true" customWidth="true"/>
    <col min="7" max="7" width="14.140625" bestFit="true" customWidth="true"/>
    <col min="8" max="8" width="12.7109375" customWidth="true"/>
    <col min="9" max="9" width="13.5703125" customWidth="true"/>
    <col min="10" max="10" width="18.28515625" bestFit="true" customWidth="true"/>
    <col min="11" max="11" width="12.7109375" customWidth="true"/>
    <col min="12" max="12" width="13.7109375" customWidth="true"/>
    <col min="13" max="13" width="12.7109375" customWidth="true"/>
    <col min="15" max="15" width="13.7109375" customWidth="true"/>
    <col min="16" max="16" width="13.85546875" customWidth="true"/>
    <col min="17" max="17" width="12.7109375" customWidth="true"/>
    <col min="18" max="18" width="11.7109375" customWidth="true"/>
    <col min="19" max="19" width="12.7109375" customWidth="true"/>
    <col min="14" max="14" width="12.7109375" customWidth="true"/>
    <col min="20" max="20" width="12.7109375" customWidth="true"/>
    <col min="21" max="21" width="12.7109375" customWidth="true"/>
  </cols>
  <sheetData>
    <row r="1" x14ac:dyDescent="0.25">
      <c r="A1" t="s">
        <v>341</v>
      </c>
      <c r="B1" t="s">
        <v>325</v>
      </c>
      <c r="C1" t="s">
        <v>325</v>
      </c>
      <c r="D1" t="s">
        <v>325</v>
      </c>
      <c r="E1" t="s">
        <v>327</v>
      </c>
      <c r="F1" t="s">
        <v>327</v>
      </c>
      <c r="G1" t="s">
        <v>327</v>
      </c>
      <c r="H1" t="s">
        <v>327</v>
      </c>
      <c r="I1" t="s">
        <v>327</v>
      </c>
      <c r="J1" t="s">
        <v>327</v>
      </c>
      <c r="K1" t="s">
        <v>330</v>
      </c>
      <c r="L1" t="s">
        <v>330</v>
      </c>
      <c r="M1" t="s">
        <v>330</v>
      </c>
      <c r="N1" t="s">
        <v>330</v>
      </c>
      <c r="O1" t="s">
        <v>330</v>
      </c>
      <c r="P1" t="s">
        <v>330</v>
      </c>
      <c r="Q1" t="s">
        <v>330</v>
      </c>
      <c r="R1" t="s">
        <v>331</v>
      </c>
      <c r="S1" t="s">
        <v>331</v>
      </c>
      <c r="T1" t="s">
        <v>331</v>
      </c>
      <c r="U1" t="s">
        <v>331</v>
      </c>
    </row>
    <row r="2" x14ac:dyDescent="0.25">
      <c r="A2" t="s">
        <v>342</v>
      </c>
      <c r="B2" s="4" t="s">
        <v>191</v>
      </c>
      <c r="C2" s="4" t="s">
        <v>209</v>
      </c>
      <c r="D2" s="4" t="s">
        <v>326</v>
      </c>
      <c r="E2" s="4" t="s">
        <v>328</v>
      </c>
      <c r="F2" s="4" t="s">
        <v>206</v>
      </c>
      <c r="G2" s="4" t="s">
        <v>205</v>
      </c>
      <c r="H2" s="4" t="s">
        <v>329</v>
      </c>
      <c r="I2" s="4" t="s">
        <v>208</v>
      </c>
      <c r="J2" s="4" t="s">
        <v>210</v>
      </c>
      <c r="K2" s="4" t="s">
        <v>190</v>
      </c>
      <c r="L2" s="4" t="s">
        <v>203</v>
      </c>
      <c r="M2" s="4" t="s">
        <v>198</v>
      </c>
      <c r="N2" s="4" t="s">
        <v>211</v>
      </c>
      <c r="O2" s="4" t="s">
        <v>183</v>
      </c>
      <c r="P2" s="4" t="s">
        <v>204</v>
      </c>
      <c r="Q2" s="4" t="s">
        <v>207</v>
      </c>
      <c r="R2" s="4" t="s">
        <v>166</v>
      </c>
      <c r="S2" s="4" t="s">
        <v>193</v>
      </c>
      <c r="T2" s="4" t="s">
        <v>268</v>
      </c>
      <c r="U2" s="4" t="s">
        <v>189</v>
      </c>
    </row>
    <row r="3" x14ac:dyDescent="0.25">
      <c r="A3" t="s">
        <v>343</v>
      </c>
      <c r="B3" s="4">
        <v>232.96</v>
      </c>
      <c r="C3" s="4">
        <v>415.5</v>
      </c>
      <c r="D3" s="4">
        <v>117.9</v>
      </c>
      <c r="E3" s="4">
        <v>351</v>
      </c>
      <c r="F3" s="4">
        <v>361</v>
      </c>
      <c r="G3" s="4">
        <v>359.35199999999998</v>
      </c>
      <c r="H3" s="4">
        <v>359.85</v>
      </c>
      <c r="I3" s="4">
        <v>397</v>
      </c>
      <c r="J3" s="4">
        <v>419.29899999999998</v>
      </c>
      <c r="K3" s="4">
        <v>212.9</v>
      </c>
      <c r="L3" s="4">
        <v>333.8</v>
      </c>
      <c r="M3" s="4">
        <v>264.10000000000002</v>
      </c>
      <c r="N3" s="4">
        <v>425.85</v>
      </c>
      <c r="O3" s="4">
        <v>131.1</v>
      </c>
      <c r="P3" s="4">
        <v>354.85</v>
      </c>
      <c r="Q3" s="4">
        <v>385.2</v>
      </c>
      <c r="R3" s="4">
        <v>205</v>
      </c>
      <c r="S3" s="4">
        <v>245.5</v>
      </c>
      <c r="T3" s="4">
        <v>181.84</v>
      </c>
      <c r="U3" s="4">
        <v>191.00399999999999</v>
      </c>
    </row>
    <row r="4" x14ac:dyDescent="0.25">
      <c r="A4" t="s">
        <v>333</v>
      </c>
      <c r="B4" s="4">
        <v>1.56</v>
      </c>
      <c r="C4" s="4">
        <v>1.52</v>
      </c>
      <c r="D4" s="4">
        <v>1.05</v>
      </c>
      <c r="E4" s="4">
        <v>0.85299999999999998</v>
      </c>
      <c r="F4" s="4">
        <v>0.94099999999999995</v>
      </c>
      <c r="G4" s="4">
        <v>0.89400000000000002</v>
      </c>
      <c r="H4" s="4">
        <v>0.89500000000000002</v>
      </c>
      <c r="I4" s="4">
        <v>0.82399999999999995</v>
      </c>
      <c r="J4" s="4">
        <v>0.9</v>
      </c>
      <c r="K4" s="4">
        <v>1.42</v>
      </c>
      <c r="L4" s="4">
        <v>1.46</v>
      </c>
      <c r="M4" s="4">
        <v>1.7</v>
      </c>
      <c r="N4" s="4">
        <v>1.61</v>
      </c>
      <c r="O4" s="4">
        <v>1</v>
      </c>
      <c r="P4" s="4">
        <v>1.34</v>
      </c>
      <c r="Q4" s="4">
        <v>1.3</v>
      </c>
      <c r="R4" s="4">
        <v>1.1100000000000001</v>
      </c>
      <c r="S4" s="4">
        <v>1.3440000000000001</v>
      </c>
      <c r="T4" s="4">
        <v>1.07</v>
      </c>
      <c r="U4" s="4">
        <v>1.05</v>
      </c>
      <c r="V4" s="9"/>
    </row>
    <row r="5" x14ac:dyDescent="0.25">
      <c r="A5" t="s">
        <v>0</v>
      </c>
      <c r="B5" s="4">
        <v>180.16</v>
      </c>
      <c r="C5" s="4">
        <v>150.13</v>
      </c>
      <c r="D5" s="4">
        <v>60.05</v>
      </c>
      <c r="E5" s="4">
        <v>256.39999999999998</v>
      </c>
      <c r="F5" s="4">
        <v>284.48</v>
      </c>
      <c r="G5" s="4">
        <v>254.41</v>
      </c>
      <c r="H5" s="4">
        <v>284.47000000000003</v>
      </c>
      <c r="I5" s="4">
        <v>312.52999999999997</v>
      </c>
      <c r="J5" s="4">
        <v>340.59</v>
      </c>
      <c r="K5" s="4">
        <v>89.09</v>
      </c>
      <c r="L5" s="4">
        <v>147.13</v>
      </c>
      <c r="M5" s="4">
        <v>133.11000000000001</v>
      </c>
      <c r="N5" s="4">
        <v>75.069999999999993</v>
      </c>
      <c r="O5" s="4">
        <v>131.16999999999999</v>
      </c>
      <c r="P5" s="4">
        <v>165.19</v>
      </c>
      <c r="Q5" s="4">
        <v>181.19</v>
      </c>
      <c r="R5" s="4">
        <v>124.14</v>
      </c>
      <c r="S5" s="4">
        <v>110.11</v>
      </c>
      <c r="T5" s="4">
        <v>94.11</v>
      </c>
      <c r="U5" s="4">
        <v>108.14</v>
      </c>
    </row>
    <row r="6" x14ac:dyDescent="0.25">
      <c r="A6" t="s">
        <v>1</v>
      </c>
      <c r="B6" s="4">
        <v>0.39964475999999999</v>
      </c>
      <c r="C6" s="4">
        <v>0.39965363399999998</v>
      </c>
      <c r="D6" s="4">
        <v>0.39966694400000002</v>
      </c>
      <c r="E6" s="4">
        <v>0.74882995299999999</v>
      </c>
      <c r="F6" s="4">
        <v>0.75928008999999996</v>
      </c>
      <c r="G6" s="4">
        <v>0.75468731600000005</v>
      </c>
      <c r="H6" s="4">
        <v>0.75930678100000004</v>
      </c>
      <c r="I6" s="4">
        <v>0.76792627899999999</v>
      </c>
      <c r="J6" s="4">
        <v>0.77512551699999999</v>
      </c>
      <c r="K6" s="4">
        <v>0.40408575600000002</v>
      </c>
      <c r="L6" s="4">
        <v>0.407802624</v>
      </c>
      <c r="M6" s="4">
        <v>0.36060401199999997</v>
      </c>
      <c r="N6" s="4">
        <v>0.31970161200000002</v>
      </c>
      <c r="O6" s="4">
        <v>0.54890600000000001</v>
      </c>
      <c r="P6" s="4">
        <v>0.653792602</v>
      </c>
      <c r="Q6" s="4">
        <v>0.596059385</v>
      </c>
      <c r="R6" s="4">
        <v>0.676655389</v>
      </c>
      <c r="S6" s="4">
        <v>0.65389156299999995</v>
      </c>
      <c r="T6" s="4">
        <v>0.76506216100000002</v>
      </c>
      <c r="U6" s="4">
        <v>0.77677085300000004</v>
      </c>
    </row>
    <row r="7" x14ac:dyDescent="0.25">
      <c r="A7" t="s">
        <v>2</v>
      </c>
      <c r="B7" s="4">
        <v>6.6607E-2</v>
      </c>
      <c r="C7" s="4">
        <v>6.6609000000000002E-2</v>
      </c>
      <c r="D7" s="4">
        <v>6.6611000000000004E-2</v>
      </c>
      <c r="E7" s="4">
        <v>0.124805</v>
      </c>
      <c r="F7" s="4">
        <v>0.12654699999999999</v>
      </c>
      <c r="G7" s="4">
        <v>0.11792</v>
      </c>
      <c r="H7" s="4">
        <v>0.119521</v>
      </c>
      <c r="I7" s="4">
        <v>0.12798799999999999</v>
      </c>
      <c r="J7" s="4">
        <v>0.129188</v>
      </c>
      <c r="K7" s="4">
        <v>7.8572000000000003E-2</v>
      </c>
      <c r="L7" s="4">
        <v>6.1170000000000002E-2</v>
      </c>
      <c r="M7" s="4">
        <v>5.2588000000000003E-2</v>
      </c>
      <c r="N7" s="4">
        <v>6.6604999999999998E-2</v>
      </c>
      <c r="O7" s="4">
        <v>9.9108000000000002E-2</v>
      </c>
      <c r="P7" s="4">
        <v>6.6589999999999996E-2</v>
      </c>
      <c r="Q7" s="4">
        <v>6.071E-2</v>
      </c>
      <c r="R7" s="4">
        <v>6.4443E-2</v>
      </c>
      <c r="S7" s="4">
        <v>5.4490999999999998E-2</v>
      </c>
      <c r="T7" s="4">
        <v>6.3755000000000006E-2</v>
      </c>
      <c r="U7" s="4">
        <v>7.3978000000000002E-2</v>
      </c>
    </row>
    <row r="8" x14ac:dyDescent="0.25">
      <c r="A8" t="s">
        <v>3</v>
      </c>
      <c r="B8" s="4">
        <v>0.53286</v>
      </c>
      <c r="C8" s="4">
        <v>0.53287200000000001</v>
      </c>
      <c r="D8" s="4">
        <v>0.53288899999999995</v>
      </c>
      <c r="E8" s="4">
        <v>0.124805</v>
      </c>
      <c r="F8" s="4">
        <v>0.112486</v>
      </c>
      <c r="G8" s="4">
        <v>0.125781</v>
      </c>
      <c r="H8" s="4">
        <v>0.11249000000000001</v>
      </c>
      <c r="I8" s="4">
        <v>0.10238999999999999</v>
      </c>
      <c r="J8" s="4">
        <v>9.3954999999999997E-2</v>
      </c>
      <c r="K8" s="4">
        <v>0.35918699999999998</v>
      </c>
      <c r="L8" s="4">
        <v>0.43498900000000001</v>
      </c>
      <c r="M8" s="4">
        <v>0.48080499999999998</v>
      </c>
      <c r="N8" s="4">
        <v>0.42626900000000001</v>
      </c>
      <c r="O8" s="4">
        <v>0.24395800000000001</v>
      </c>
      <c r="P8" s="4">
        <v>0.193716</v>
      </c>
      <c r="Q8" s="4">
        <v>0.26491500000000001</v>
      </c>
      <c r="R8" s="4">
        <v>0.25777299999999997</v>
      </c>
      <c r="S8" s="4">
        <v>0.29061799999999999</v>
      </c>
      <c r="T8" s="4">
        <v>0.170014</v>
      </c>
      <c r="U8" s="4">
        <v>0.147956</v>
      </c>
    </row>
    <row r="9" x14ac:dyDescent="0.25">
      <c r="A9" t="s">
        <v>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0.15714400000000001</v>
      </c>
      <c r="L9" s="4">
        <v>9.5154000000000002E-2</v>
      </c>
      <c r="M9" s="4">
        <v>0.10517600000000001</v>
      </c>
      <c r="N9" s="4">
        <v>0.18649299999999999</v>
      </c>
      <c r="O9" s="4">
        <v>0.10673199999999999</v>
      </c>
      <c r="P9" s="4">
        <v>8.4751000000000007E-2</v>
      </c>
      <c r="Q9" s="4">
        <v>7.7267000000000002E-2</v>
      </c>
      <c r="R9" s="4">
        <v>0</v>
      </c>
      <c r="S9" s="4">
        <v>0</v>
      </c>
      <c r="T9" s="4">
        <v>0</v>
      </c>
      <c r="U9" s="4">
        <v>0</v>
      </c>
    </row>
    <row r="10" x14ac:dyDescent="0.25">
      <c r="A10" s="8" t="s">
        <v>251</v>
      </c>
    </row>
    <row r="11" x14ac:dyDescent="0.25">
      <c r="A11" s="7" t="s">
        <v>324</v>
      </c>
      <c r="B11" s="0">
        <v>2.7601556613448688</v>
      </c>
      <c r="C11" s="0">
        <v>3.2573710242614422</v>
      </c>
      <c r="D11" s="0">
        <v>2.7720514750175571</v>
      </c>
      <c r="E11" s="0">
        <v>0.46165333477297471</v>
      </c>
      <c r="F11" s="0">
        <v>0.46647803706892538</v>
      </c>
      <c r="G11" s="0">
        <v>0.45777809136431524</v>
      </c>
      <c r="H11" s="0">
        <v>0.43819552808906131</v>
      </c>
      <c r="I11" s="0">
        <v>0.45036250100517305</v>
      </c>
      <c r="J11" s="0">
        <v>0.40888905715993662</v>
      </c>
      <c r="K11" s="0">
        <v>0.49767543336800518</v>
      </c>
      <c r="L11" s="0">
        <v>0.096088242937868079</v>
      </c>
      <c r="M11" s="0">
        <v>0.59064651454866224</v>
      </c>
      <c r="N11" s="0">
        <v>0.85350361905434713</v>
      </c>
      <c r="O11" s="0">
        <v>0.032880630554040453</v>
      </c>
      <c r="P11" s="0">
        <v>0.60776510412492024</v>
      </c>
      <c r="Q11" s="0">
        <v>0.57575149069834208</v>
      </c>
      <c r="R11" s="0">
        <v>1.5280602728834405</v>
      </c>
      <c r="S11" s="0">
        <v>1.1115251928424441</v>
      </c>
      <c r="T11" s="0">
        <v>1.1634416105802068</v>
      </c>
      <c r="U11" s="0">
        <v>1.4697271783234698</v>
      </c>
    </row>
    <row r="17" x14ac:dyDescent="0.25">
      <c r="G17" t="s">
        <v>246</v>
      </c>
      <c r="H17" t="s">
        <v>245</v>
      </c>
      <c r="J17" t="s">
        <v>334</v>
      </c>
    </row>
    <row r="18" x14ac:dyDescent="0.25">
      <c r="F18" t="s">
        <v>337</v>
      </c>
      <c r="G18" cm="1">
        <f t="array" ref="G18">100*SUM($B$11:$U$11*B6:U6)/SUM($B$11:$U$11)</f>
        <v>54.365887980072344</v>
      </c>
      <c r="H18" s="4">
        <v>42.53</v>
      </c>
      <c r="J18" s="5">
        <f>ABS(G18-H18)/H18</f>
        <v>0.27829503832758856</v>
      </c>
    </row>
    <row r="19" x14ac:dyDescent="0.25">
      <c r="F19" t="s">
        <v>338</v>
      </c>
      <c r="G19" cm="1">
        <f t="array" ref="G19">100*SUM($B$11:$U$11*B7:U7)/SUM($B$11:$U$11)</f>
        <v>7.3624475387228561</v>
      </c>
      <c r="H19" s="4">
        <v>17.14</v>
      </c>
      <c r="J19" s="5">
        <f t="shared" ref="J19:J26" si="0">ABS(G19-H19)/H19</f>
        <v>0.57045230229154864</v>
      </c>
    </row>
    <row r="20" x14ac:dyDescent="0.25">
      <c r="C20" t="s">
        <v>336</v>
      </c>
      <c r="D20" s="4">
        <v>20</v>
      </c>
      <c r="F20" t="s">
        <v>339</v>
      </c>
      <c r="G20" cm="1">
        <f t="array" ref="G20">100*SUM($B$11:$U$11*B8:U8)/SUM($B$11:$U$11)</f>
        <v>36.218123671061313</v>
      </c>
      <c r="H20" s="4">
        <v>36.57</v>
      </c>
      <c r="J20" s="5">
        <f t="shared" si="0"/>
        <v>9.6219942285667714E-3</v>
      </c>
    </row>
    <row r="21" x14ac:dyDescent="0.25">
      <c r="F21" t="s">
        <v>340</v>
      </c>
      <c r="G21" cm="1">
        <f t="array" ref="G21">100*SUM($B$11:$U$11*B9:U9)/SUM($B$11:$U$11)</f>
        <v>1.9314485034695834</v>
      </c>
      <c r="H21" s="4">
        <v>3.76</v>
      </c>
      <c r="J21" s="5">
        <f t="shared" si="0"/>
        <v>0.48631688737511075</v>
      </c>
    </row>
    <row r="22" x14ac:dyDescent="0.25">
      <c r="F22" t="s">
        <v>330</v>
      </c>
      <c r="G22">
        <f>100*SUM(K11:Q11)/SUM(B11:U11)</f>
        <v>16.271479725869</v>
      </c>
      <c r="H22" s="4">
        <v>15.77</v>
      </c>
      <c r="J22" s="5">
        <f t="shared" si="0"/>
        <v>3.1799602147685492E-2</v>
      </c>
    </row>
    <row r="23" x14ac:dyDescent="0.25">
      <c r="F23" t="s">
        <v>332</v>
      </c>
      <c r="G23">
        <f>100*SUM(B11:D11)/SUM(B11:U11)</f>
        <v>43.953585541889069</v>
      </c>
      <c r="H23" s="4">
        <v>40.58</v>
      </c>
      <c r="J23" s="5">
        <f t="shared" si="0"/>
        <v>8.3134192752318162E-2</v>
      </c>
    </row>
    <row r="24" x14ac:dyDescent="0.25">
      <c r="F24" t="s">
        <v>327</v>
      </c>
      <c r="G24">
        <f>100*SUM(E11:J11)/SUM(B11:U11)</f>
        <v>13.414623311673726</v>
      </c>
      <c r="H24" s="4">
        <v>13.06</v>
      </c>
      <c r="J24" s="5">
        <f t="shared" si="0"/>
        <v>2.7153392930606826E-2</v>
      </c>
    </row>
    <row r="25" x14ac:dyDescent="0.25">
      <c r="F25" t="s">
        <v>331</v>
      </c>
      <c r="G25">
        <f>100*SUM(R11:U11)/SUM(B11:U11)</f>
        <v>26.360311420568173</v>
      </c>
      <c r="H25" s="4">
        <v>25.1</v>
      </c>
      <c r="J25" s="5">
        <f t="shared" si="0"/>
        <v>5.0211610381202067E-2</v>
      </c>
    </row>
    <row r="26" x14ac:dyDescent="0.25">
      <c r="F26" t="s">
        <v>333</v>
      </c>
      <c r="G26" s="0">
        <v>1.181935100899864</v>
      </c>
      <c r="H26" s="4">
        <v>1.2</v>
      </c>
      <c r="J26" s="5">
        <f t="shared" si="0"/>
        <v>1.2374140224009067E-2</v>
      </c>
    </row>
    <row r="28" x14ac:dyDescent="0.25">
      <c r="A28" s="8" t="s">
        <v>335</v>
      </c>
    </row>
    <row r="29" x14ac:dyDescent="0.25">
      <c r="A29" s="7" t="s">
        <v>324</v>
      </c>
      <c r="B29">
        <v>1.8202817091403192</v>
      </c>
      <c r="C29">
        <v>0.25620107617897403</v>
      </c>
      <c r="D29">
        <v>1.6778452587036212</v>
      </c>
      <c r="E29">
        <v>1.0484204442609131</v>
      </c>
      <c r="F29">
        <v>0.55786777130455012</v>
      </c>
      <c r="G29">
        <v>0.15883898503335786</v>
      </c>
      <c r="H29">
        <v>0.83796520218677484</v>
      </c>
      <c r="I29">
        <v>0.9781114594570095</v>
      </c>
      <c r="J29">
        <v>1.0329084652795051</v>
      </c>
      <c r="K29">
        <v>1.3395012380772688</v>
      </c>
      <c r="L29">
        <v>1.1853022375972935</v>
      </c>
      <c r="M29">
        <v>0.39246339789585843</v>
      </c>
      <c r="N29">
        <v>0.41568724518130185</v>
      </c>
      <c r="O29">
        <v>1.6256448589302344</v>
      </c>
      <c r="P29">
        <v>1.2785483089163701</v>
      </c>
      <c r="Q29">
        <v>1.8148311556588037</v>
      </c>
      <c r="R29">
        <v>1.93968879270521</v>
      </c>
      <c r="S29">
        <v>0.59401053383371483</v>
      </c>
      <c r="T29">
        <v>0.77645431506206264</v>
      </c>
      <c r="U29">
        <v>0.26945422461950036</v>
      </c>
    </row>
    <row r="32" x14ac:dyDescent="0.25">
      <c r="G32" t="s">
        <v>246</v>
      </c>
      <c r="H32" t="s">
        <v>245</v>
      </c>
      <c r="J32" t="s">
        <v>334</v>
      </c>
    </row>
    <row r="33" x14ac:dyDescent="0.25">
      <c r="F33" t="s">
        <v>337</v>
      </c>
      <c r="G33" cm="1">
        <f t="array" ref="G33">100*SUM($B$29:$U$29*B6:U6)/SUM($B$29:$U$29)</f>
        <v>58.1514314728553</v>
      </c>
      <c r="H33" s="4">
        <v>42.53</v>
      </c>
      <c r="J33" s="10">
        <f>ABS(G33-H33)/H33</f>
        <v>0.36730382019410529</v>
      </c>
    </row>
    <row r="34" x14ac:dyDescent="0.25">
      <c r="F34" t="s">
        <v>338</v>
      </c>
      <c r="G34" cm="1">
        <f t="array" ref="G34">100*SUM($B$29:$U$29*B7:U7)/SUM($B$29:$U$29)</f>
        <v>8.1916911033374831</v>
      </c>
      <c r="H34" s="4">
        <v>17.14</v>
      </c>
      <c r="J34" s="10">
        <f t="shared" ref="J34:J41" si="1">ABS(G34-H34)/H34</f>
        <v>0.5220716975882449</v>
      </c>
    </row>
    <row r="35" x14ac:dyDescent="0.25">
      <c r="F35" t="s">
        <v>339</v>
      </c>
      <c r="G35" cm="1">
        <f t="array" ref="G35">100*SUM($B$29:$U$29*B8:U8)/SUM($B$29:$U$29)</f>
        <v>29.188880816168695</v>
      </c>
      <c r="H35" s="4">
        <v>36.57</v>
      </c>
      <c r="J35" s="10">
        <f t="shared" si="1"/>
        <v>0.20183536187671058</v>
      </c>
    </row>
    <row r="36" x14ac:dyDescent="0.25">
      <c r="F36" t="s">
        <v>340</v>
      </c>
      <c r="G36" cm="1">
        <f t="array" ref="G36">100*SUM($B$29:$U$29*B9:U9)/SUM($B$29:$U$29)</f>
        <v>4.3208665216693714</v>
      </c>
      <c r="H36" s="4">
        <v>3.76</v>
      </c>
      <c r="J36" s="10">
        <f t="shared" si="1"/>
        <v>0.14916662810355627</v>
      </c>
    </row>
    <row r="37" x14ac:dyDescent="0.25">
      <c r="F37" t="s">
        <v>330</v>
      </c>
      <c r="G37">
        <f>100*SUM(K29:Q29)/SUM($B$29:$U$29)</f>
        <v>40.259838504615516</v>
      </c>
      <c r="H37" s="4">
        <v>15.77</v>
      </c>
      <c r="J37" s="10">
        <f t="shared" si="1"/>
        <v>1.5529383959806922</v>
      </c>
    </row>
    <row r="38" x14ac:dyDescent="0.25">
      <c r="F38" t="s">
        <v>332</v>
      </c>
      <c r="G38">
        <f>100*SUM(B29:D29)/SUM($B$29:$U$29)</f>
        <v>18.771615178758672</v>
      </c>
      <c r="H38" s="4">
        <v>40.58</v>
      </c>
      <c r="J38" s="10">
        <f t="shared" si="1"/>
        <v>0.53741707297292574</v>
      </c>
    </row>
    <row r="39" x14ac:dyDescent="0.25">
      <c r="F39" t="s">
        <v>327</v>
      </c>
      <c r="G39">
        <f>100*SUM(E29:J29)/SUM($B$29:$U$29)</f>
        <v>23.07053086149627</v>
      </c>
      <c r="H39" s="4">
        <v>13.06</v>
      </c>
      <c r="J39" s="10">
        <f t="shared" si="1"/>
        <v>0.76650312875162852</v>
      </c>
    </row>
    <row r="40" x14ac:dyDescent="0.25">
      <c r="F40" t="s">
        <v>331</v>
      </c>
      <c r="G40">
        <f>100*SUM(R29:U29)/SUM($B$29:$U$29)</f>
        <v>17.898015455129563</v>
      </c>
      <c r="H40" s="4">
        <v>25.1</v>
      </c>
      <c r="J40" s="10">
        <f t="shared" si="1"/>
        <v>0.286931655174121</v>
      </c>
    </row>
    <row r="41" x14ac:dyDescent="0.25">
      <c r="F41" t="s">
        <v>333</v>
      </c>
      <c r="G41">
        <v>1.260005991384032</v>
      </c>
      <c r="H41" s="4">
        <v>1.2</v>
      </c>
      <c r="J41" s="10">
        <f t="shared" si="1"/>
        <v>5.0004992820026725E-2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82EC-1026-421D-9F39-2BC9BF96825C}">
  <dimension ref="A1:FH22"/>
  <sheetViews>
    <sheetView workbookViewId="0">
      <selection activeCell="A9" sqref="A1:A9"/>
    </sheetView>
  </sheetViews>
  <sheetFormatPr defaultRowHeight="15" x14ac:dyDescent="0.25"/>
  <cols>
    <col min="1" max="1" width="17" bestFit="true" customWidth="true"/>
  </cols>
  <sheetData>
    <row r="1" ht="60" x14ac:dyDescent="0.25">
      <c r="A1" t="s">
        <v>342</v>
      </c>
      <c r="B1" t="s">
        <v>254</v>
      </c>
      <c r="C1" t="s">
        <v>255</v>
      </c>
      <c r="D1" t="s">
        <v>256</v>
      </c>
      <c r="E1" t="s">
        <v>86</v>
      </c>
      <c r="F1" t="s">
        <v>257</v>
      </c>
      <c r="G1" t="s">
        <v>258</v>
      </c>
      <c r="H1" t="s">
        <v>259</v>
      </c>
      <c r="I1" t="s">
        <v>87</v>
      </c>
      <c r="J1" t="s">
        <v>48</v>
      </c>
      <c r="K1" t="s">
        <v>260</v>
      </c>
      <c r="L1" t="s">
        <v>145</v>
      </c>
      <c r="M1" t="s">
        <v>49</v>
      </c>
      <c r="N1" t="s">
        <v>261</v>
      </c>
      <c r="O1" t="s">
        <v>262</v>
      </c>
      <c r="P1" t="s">
        <v>183</v>
      </c>
      <c r="Q1" t="s">
        <v>263</v>
      </c>
      <c r="R1" t="s">
        <v>184</v>
      </c>
      <c r="S1" t="s">
        <v>264</v>
      </c>
      <c r="T1" t="s">
        <v>185</v>
      </c>
      <c r="U1" t="s">
        <v>146</v>
      </c>
      <c r="V1" t="s">
        <v>265</v>
      </c>
      <c r="W1" t="s">
        <v>88</v>
      </c>
      <c r="X1" t="s">
        <v>147</v>
      </c>
      <c r="Y1" t="s">
        <v>186</v>
      </c>
      <c r="Z1" t="s">
        <v>148</v>
      </c>
      <c r="AA1" t="s">
        <v>149</v>
      </c>
      <c r="AB1" t="s">
        <v>150</v>
      </c>
      <c r="AC1" t="s">
        <v>151</v>
      </c>
      <c r="AD1" t="s">
        <v>187</v>
      </c>
      <c r="AE1" t="s">
        <v>152</v>
      </c>
      <c r="AF1" t="s">
        <v>153</v>
      </c>
      <c r="AG1" t="s">
        <v>89</v>
      </c>
      <c r="AH1" t="s">
        <v>154</v>
      </c>
      <c r="AI1" t="s">
        <v>90</v>
      </c>
      <c r="AJ1" t="s">
        <v>266</v>
      </c>
      <c r="AK1" t="s">
        <v>155</v>
      </c>
      <c r="AL1" t="s">
        <v>156</v>
      </c>
      <c r="AM1" t="s">
        <v>157</v>
      </c>
      <c r="AN1" t="s">
        <v>267</v>
      </c>
      <c r="AO1" t="s">
        <v>188</v>
      </c>
      <c r="AP1" t="s">
        <v>158</v>
      </c>
      <c r="AQ1" t="s">
        <v>159</v>
      </c>
      <c r="AR1" t="s">
        <v>91</v>
      </c>
      <c r="AS1" t="s">
        <v>160</v>
      </c>
      <c r="AT1" t="s">
        <v>161</v>
      </c>
      <c r="AU1" t="s">
        <v>268</v>
      </c>
      <c r="AV1" t="s">
        <v>92</v>
      </c>
      <c r="AW1" t="s">
        <v>162</v>
      </c>
      <c r="AX1" t="s">
        <v>189</v>
      </c>
      <c r="AY1" t="s">
        <v>93</v>
      </c>
      <c r="AZ1" t="s">
        <v>163</v>
      </c>
      <c r="BA1" t="s">
        <v>94</v>
      </c>
      <c r="BB1" t="s">
        <v>164</v>
      </c>
      <c r="BC1" t="s">
        <v>95</v>
      </c>
      <c r="BD1" t="s">
        <v>165</v>
      </c>
      <c r="BE1" t="s">
        <v>166</v>
      </c>
      <c r="BF1" t="s">
        <v>167</v>
      </c>
      <c r="BG1" t="s">
        <v>96</v>
      </c>
      <c r="BH1" t="s">
        <v>168</v>
      </c>
      <c r="BI1" t="s">
        <v>269</v>
      </c>
      <c r="BJ1" t="s">
        <v>190</v>
      </c>
      <c r="BK1" t="s">
        <v>169</v>
      </c>
      <c r="BL1" t="s">
        <v>170</v>
      </c>
      <c r="BM1" t="s">
        <v>171</v>
      </c>
      <c r="BN1" t="s">
        <v>172</v>
      </c>
      <c r="BO1" t="s">
        <v>191</v>
      </c>
      <c r="BP1" t="s">
        <v>50</v>
      </c>
      <c r="BQ1" t="s">
        <v>270</v>
      </c>
      <c r="BR1" t="s">
        <v>173</v>
      </c>
      <c r="BS1" t="s">
        <v>271</v>
      </c>
      <c r="BT1" t="s">
        <v>192</v>
      </c>
      <c r="BU1" t="s">
        <v>51</v>
      </c>
      <c r="BV1" t="s">
        <v>174</v>
      </c>
      <c r="BW1" t="s">
        <v>193</v>
      </c>
      <c r="BX1" t="s">
        <v>194</v>
      </c>
      <c r="BY1" t="s">
        <v>195</v>
      </c>
      <c r="BZ1" t="s">
        <v>272</v>
      </c>
      <c r="CA1" t="s">
        <v>196</v>
      </c>
      <c r="CB1" t="s">
        <v>175</v>
      </c>
      <c r="CC1" t="s">
        <v>273</v>
      </c>
      <c r="CD1" t="s">
        <v>197</v>
      </c>
      <c r="CE1" t="s">
        <v>97</v>
      </c>
      <c r="CF1" t="s">
        <v>274</v>
      </c>
      <c r="CG1" t="s">
        <v>275</v>
      </c>
      <c r="CH1" t="s">
        <v>198</v>
      </c>
      <c r="CI1" t="s">
        <v>98</v>
      </c>
      <c r="CJ1" t="s">
        <v>99</v>
      </c>
      <c r="CK1" t="s">
        <v>100</v>
      </c>
      <c r="CL1" t="s">
        <v>199</v>
      </c>
      <c r="CM1" t="s">
        <v>200</v>
      </c>
      <c r="CN1" t="s">
        <v>101</v>
      </c>
      <c r="CO1" t="s">
        <v>176</v>
      </c>
      <c r="CP1" t="s">
        <v>201</v>
      </c>
      <c r="CQ1" t="s">
        <v>276</v>
      </c>
      <c r="CR1" t="s">
        <v>277</v>
      </c>
      <c r="CS1" t="s">
        <v>177</v>
      </c>
      <c r="CT1" t="s">
        <v>178</v>
      </c>
      <c r="CU1" t="s">
        <v>102</v>
      </c>
      <c r="CV1" t="s">
        <v>103</v>
      </c>
      <c r="CW1" t="s">
        <v>104</v>
      </c>
      <c r="CX1" t="s">
        <v>52</v>
      </c>
      <c r="CY1" t="s">
        <v>179</v>
      </c>
      <c r="CZ1" t="s">
        <v>202</v>
      </c>
      <c r="DA1" t="s">
        <v>105</v>
      </c>
      <c r="DB1" t="s">
        <v>180</v>
      </c>
      <c r="DC1" t="s">
        <v>106</v>
      </c>
      <c r="DD1" t="s">
        <v>203</v>
      </c>
      <c r="DE1" t="s">
        <v>107</v>
      </c>
      <c r="DF1" t="s">
        <v>108</v>
      </c>
      <c r="DG1" t="s">
        <v>109</v>
      </c>
      <c r="DH1" t="s">
        <v>278</v>
      </c>
      <c r="DI1" t="s">
        <v>279</v>
      </c>
      <c r="DJ1" t="s">
        <v>204</v>
      </c>
      <c r="DK1" t="s">
        <v>205</v>
      </c>
      <c r="DL1" t="s">
        <v>280</v>
      </c>
      <c r="DM1" t="s">
        <v>281</v>
      </c>
      <c r="DN1" t="s">
        <v>206</v>
      </c>
      <c r="DO1" t="s">
        <v>282</v>
      </c>
      <c r="DP1" t="s">
        <v>181</v>
      </c>
      <c r="DQ1" t="s">
        <v>110</v>
      </c>
      <c r="DR1" t="s">
        <v>53</v>
      </c>
      <c r="DS1" t="s">
        <v>207</v>
      </c>
      <c r="DT1" t="s">
        <v>283</v>
      </c>
      <c r="DU1" t="s">
        <v>284</v>
      </c>
      <c r="DV1" t="s">
        <v>208</v>
      </c>
      <c r="DW1" t="s">
        <v>111</v>
      </c>
      <c r="DX1" t="s">
        <v>285</v>
      </c>
      <c r="DY1" t="s">
        <v>54</v>
      </c>
      <c r="DZ1" t="s">
        <v>112</v>
      </c>
      <c r="EA1" t="s">
        <v>209</v>
      </c>
      <c r="EB1" t="s">
        <v>210</v>
      </c>
      <c r="EC1" t="s">
        <v>211</v>
      </c>
      <c r="ED1" t="s">
        <v>286</v>
      </c>
      <c r="EE1" t="s">
        <v>287</v>
      </c>
      <c r="EF1" s="1" t="s">
        <v>113</v>
      </c>
      <c r="EG1" t="s">
        <v>288</v>
      </c>
      <c r="EH1" t="s">
        <v>289</v>
      </c>
      <c r="EI1" t="s">
        <v>55</v>
      </c>
      <c r="EJ1" t="s">
        <v>290</v>
      </c>
      <c r="EK1" t="s">
        <v>291</v>
      </c>
      <c r="EL1" t="s">
        <v>292</v>
      </c>
      <c r="EM1" t="s">
        <v>293</v>
      </c>
      <c r="EN1" t="s">
        <v>294</v>
      </c>
      <c r="EO1" t="s">
        <v>56</v>
      </c>
      <c r="EP1" t="s">
        <v>57</v>
      </c>
      <c r="EQ1" t="s">
        <v>295</v>
      </c>
      <c r="ER1" t="s">
        <v>296</v>
      </c>
      <c r="ES1" t="s">
        <v>58</v>
      </c>
      <c r="ET1" t="s">
        <v>59</v>
      </c>
      <c r="EU1" t="s">
        <v>182</v>
      </c>
      <c r="EV1" t="s">
        <v>297</v>
      </c>
      <c r="EW1" t="s">
        <v>60</v>
      </c>
      <c r="EX1" t="s">
        <v>223</v>
      </c>
      <c r="EY1" t="s">
        <v>224</v>
      </c>
      <c r="EZ1" t="s">
        <v>225</v>
      </c>
      <c r="FA1" t="s">
        <v>226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232</v>
      </c>
      <c r="FH1" t="s">
        <v>233</v>
      </c>
    </row>
    <row r="2" x14ac:dyDescent="0.25">
      <c r="A2" t="s">
        <v>343</v>
      </c>
      <c r="B2">
        <v>16.600000000000001</v>
      </c>
      <c r="C2">
        <v>53</v>
      </c>
      <c r="D2">
        <v>58</v>
      </c>
      <c r="E2">
        <v>71.8</v>
      </c>
      <c r="F2">
        <v>80</v>
      </c>
      <c r="G2">
        <v>81.5</v>
      </c>
      <c r="H2">
        <v>82.5</v>
      </c>
      <c r="I2">
        <v>88</v>
      </c>
      <c r="J2">
        <v>97</v>
      </c>
      <c r="K2">
        <v>100.8</v>
      </c>
      <c r="L2">
        <v>111</v>
      </c>
      <c r="M2">
        <v>118</v>
      </c>
      <c r="N2">
        <v>122</v>
      </c>
      <c r="O2">
        <v>129</v>
      </c>
      <c r="P2">
        <v>131.1</v>
      </c>
      <c r="Q2">
        <v>135</v>
      </c>
      <c r="R2">
        <v>135.80000000000001</v>
      </c>
      <c r="S2">
        <v>136</v>
      </c>
      <c r="T2">
        <v>136</v>
      </c>
      <c r="U2">
        <v>140</v>
      </c>
      <c r="V2">
        <v>141.15</v>
      </c>
      <c r="W2">
        <v>142</v>
      </c>
      <c r="X2">
        <v>143</v>
      </c>
      <c r="Y2">
        <v>145</v>
      </c>
      <c r="Z2">
        <v>145</v>
      </c>
      <c r="AA2">
        <v>146</v>
      </c>
      <c r="AB2">
        <v>152</v>
      </c>
      <c r="AC2">
        <v>153</v>
      </c>
      <c r="AD2">
        <v>154</v>
      </c>
      <c r="AE2">
        <v>154</v>
      </c>
      <c r="AF2">
        <v>155</v>
      </c>
      <c r="AG2">
        <v>159.19999999999999</v>
      </c>
      <c r="AH2">
        <v>162</v>
      </c>
      <c r="AI2">
        <v>164.2</v>
      </c>
      <c r="AJ2">
        <v>165</v>
      </c>
      <c r="AK2">
        <v>166</v>
      </c>
      <c r="AL2">
        <v>167</v>
      </c>
      <c r="AM2">
        <v>170</v>
      </c>
      <c r="AN2">
        <v>172</v>
      </c>
      <c r="AO2">
        <v>172</v>
      </c>
      <c r="AP2">
        <v>175</v>
      </c>
      <c r="AQ2">
        <v>176</v>
      </c>
      <c r="AR2">
        <v>178.2</v>
      </c>
      <c r="AS2">
        <v>179</v>
      </c>
      <c r="AT2">
        <v>180</v>
      </c>
      <c r="AU2">
        <v>181.7</v>
      </c>
      <c r="AV2">
        <v>185</v>
      </c>
      <c r="AW2">
        <v>191</v>
      </c>
      <c r="AX2">
        <v>191.00399999999999</v>
      </c>
      <c r="AY2">
        <v>197</v>
      </c>
      <c r="AZ2">
        <v>199</v>
      </c>
      <c r="BA2">
        <v>200</v>
      </c>
      <c r="BB2">
        <v>200</v>
      </c>
      <c r="BC2">
        <v>201.8</v>
      </c>
      <c r="BD2">
        <v>204</v>
      </c>
      <c r="BE2">
        <v>205</v>
      </c>
      <c r="BF2">
        <v>205</v>
      </c>
      <c r="BG2">
        <v>205.6</v>
      </c>
      <c r="BH2">
        <v>210</v>
      </c>
      <c r="BI2">
        <v>212</v>
      </c>
      <c r="BJ2">
        <v>212.9</v>
      </c>
      <c r="BK2">
        <v>213.2</v>
      </c>
      <c r="BL2">
        <v>220</v>
      </c>
      <c r="BM2">
        <v>228</v>
      </c>
      <c r="BN2">
        <v>230</v>
      </c>
      <c r="BO2">
        <v>232.96</v>
      </c>
      <c r="BP2">
        <v>233</v>
      </c>
      <c r="BQ2">
        <v>234</v>
      </c>
      <c r="BR2">
        <v>235</v>
      </c>
      <c r="BS2">
        <v>235.1</v>
      </c>
      <c r="BT2">
        <v>238</v>
      </c>
      <c r="BU2">
        <v>244</v>
      </c>
      <c r="BV2">
        <v>245</v>
      </c>
      <c r="BW2">
        <v>245.5</v>
      </c>
      <c r="BX2">
        <v>248</v>
      </c>
      <c r="BY2">
        <v>252</v>
      </c>
      <c r="BZ2">
        <v>253.5</v>
      </c>
      <c r="CA2">
        <v>254</v>
      </c>
      <c r="CB2">
        <v>255</v>
      </c>
      <c r="CC2">
        <v>256</v>
      </c>
      <c r="CD2">
        <v>257.8</v>
      </c>
      <c r="CE2">
        <v>262</v>
      </c>
      <c r="CF2">
        <v>263.60000000000002</v>
      </c>
      <c r="CG2">
        <v>263.8</v>
      </c>
      <c r="CH2">
        <v>264.10000000000002</v>
      </c>
      <c r="CI2">
        <v>265</v>
      </c>
      <c r="CJ2">
        <v>267</v>
      </c>
      <c r="CK2">
        <v>270</v>
      </c>
      <c r="CL2">
        <v>270</v>
      </c>
      <c r="CM2">
        <v>279</v>
      </c>
      <c r="CN2">
        <v>279.2</v>
      </c>
      <c r="CO2">
        <v>285</v>
      </c>
      <c r="CP2">
        <v>286.89999999999998</v>
      </c>
      <c r="CQ2">
        <v>290</v>
      </c>
      <c r="CR2">
        <v>293</v>
      </c>
      <c r="CS2">
        <v>295</v>
      </c>
      <c r="CT2">
        <v>297</v>
      </c>
      <c r="CU2">
        <v>300</v>
      </c>
      <c r="CV2">
        <v>301.41000000000003</v>
      </c>
      <c r="CW2">
        <v>302</v>
      </c>
      <c r="CX2">
        <v>304.74</v>
      </c>
      <c r="CY2">
        <v>305</v>
      </c>
      <c r="CZ2">
        <v>317</v>
      </c>
      <c r="DA2">
        <v>327</v>
      </c>
      <c r="DB2">
        <v>330</v>
      </c>
      <c r="DC2">
        <v>333.05</v>
      </c>
      <c r="DD2">
        <v>333.8</v>
      </c>
      <c r="DE2">
        <v>334.9</v>
      </c>
      <c r="DF2">
        <v>335.1</v>
      </c>
      <c r="DG2">
        <v>343</v>
      </c>
      <c r="DH2">
        <v>344</v>
      </c>
      <c r="DI2">
        <v>351</v>
      </c>
      <c r="DJ2">
        <v>354.85</v>
      </c>
      <c r="DK2">
        <v>359.35199999999998</v>
      </c>
      <c r="DL2">
        <v>359.85</v>
      </c>
      <c r="DM2">
        <v>360</v>
      </c>
      <c r="DN2">
        <v>361</v>
      </c>
      <c r="DO2">
        <v>373.68099999999998</v>
      </c>
      <c r="DP2">
        <v>375</v>
      </c>
      <c r="DQ2">
        <v>377.5</v>
      </c>
      <c r="DR2">
        <v>383.91699999999997</v>
      </c>
      <c r="DS2">
        <v>385.2</v>
      </c>
      <c r="DT2">
        <v>390</v>
      </c>
      <c r="DU2">
        <v>392.4</v>
      </c>
      <c r="DV2">
        <v>397</v>
      </c>
      <c r="DW2">
        <v>400</v>
      </c>
      <c r="DX2">
        <v>401</v>
      </c>
      <c r="DY2">
        <v>403.21</v>
      </c>
      <c r="DZ2">
        <v>405</v>
      </c>
      <c r="EA2">
        <v>415.5</v>
      </c>
      <c r="EB2">
        <v>419.29899999999998</v>
      </c>
      <c r="EC2">
        <v>425.85</v>
      </c>
      <c r="ED2">
        <v>430</v>
      </c>
      <c r="EE2">
        <v>440</v>
      </c>
      <c r="EF2">
        <v>450</v>
      </c>
      <c r="EG2">
        <v>450</v>
      </c>
      <c r="EH2">
        <v>453</v>
      </c>
      <c r="EI2">
        <v>466</v>
      </c>
      <c r="EJ2">
        <v>470</v>
      </c>
      <c r="EK2">
        <v>475</v>
      </c>
      <c r="EL2">
        <v>478</v>
      </c>
      <c r="EM2">
        <v>487</v>
      </c>
      <c r="EN2">
        <v>490</v>
      </c>
      <c r="EO2">
        <v>495</v>
      </c>
      <c r="EP2">
        <v>497</v>
      </c>
      <c r="EQ2">
        <v>501</v>
      </c>
      <c r="ER2">
        <v>501</v>
      </c>
      <c r="ES2">
        <v>509.26</v>
      </c>
      <c r="ET2">
        <v>518.34699999999998</v>
      </c>
      <c r="EU2">
        <v>520</v>
      </c>
      <c r="EV2">
        <v>520</v>
      </c>
      <c r="EW2">
        <v>522</v>
      </c>
      <c r="EX2">
        <v>525</v>
      </c>
      <c r="EY2">
        <v>530</v>
      </c>
      <c r="EZ2">
        <v>560</v>
      </c>
      <c r="FA2">
        <v>575</v>
      </c>
      <c r="FB2">
        <v>608</v>
      </c>
      <c r="FC2">
        <v>627</v>
      </c>
      <c r="FD2">
        <v>640</v>
      </c>
      <c r="FE2">
        <v>648</v>
      </c>
      <c r="FF2">
        <v>659</v>
      </c>
      <c r="FG2">
        <v>660</v>
      </c>
      <c r="FH2">
        <v>756</v>
      </c>
    </row>
    <row r="3" x14ac:dyDescent="0.25">
      <c r="A3" t="s">
        <v>333</v>
      </c>
      <c r="B3">
        <v>0.68899999999999995</v>
      </c>
      <c r="C3">
        <v>0.83899999999999997</v>
      </c>
      <c r="D3">
        <v>0.66</v>
      </c>
      <c r="E3">
        <v>0.749</v>
      </c>
      <c r="F3">
        <v>0.97</v>
      </c>
      <c r="G3">
        <v>0.90200000000000002</v>
      </c>
      <c r="H3">
        <v>0.78600000000000003</v>
      </c>
      <c r="I3">
        <v>0.86</v>
      </c>
      <c r="J3">
        <v>0.86599999999999999</v>
      </c>
      <c r="K3">
        <v>1.22</v>
      </c>
      <c r="L3">
        <v>0.86699999999999999</v>
      </c>
      <c r="M3">
        <v>1.05</v>
      </c>
      <c r="N3">
        <v>1.21</v>
      </c>
      <c r="O3">
        <v>0.96699999999999997</v>
      </c>
      <c r="P3">
        <v>1</v>
      </c>
      <c r="Q3">
        <v>1.32</v>
      </c>
      <c r="R3">
        <v>0.8</v>
      </c>
      <c r="S3">
        <v>0.86699999999999999</v>
      </c>
      <c r="T3">
        <v>1.0269999999999999</v>
      </c>
      <c r="U3">
        <v>0.9</v>
      </c>
      <c r="V3">
        <v>0.99</v>
      </c>
      <c r="W3">
        <v>0.92</v>
      </c>
      <c r="X3">
        <v>0.98199999999999998</v>
      </c>
      <c r="Y3">
        <v>0.9</v>
      </c>
      <c r="Z3">
        <v>1.1000000000000001</v>
      </c>
      <c r="AA3">
        <v>1.1100000000000001</v>
      </c>
      <c r="AB3">
        <v>0.86</v>
      </c>
      <c r="AC3">
        <v>0.94</v>
      </c>
      <c r="AD3">
        <v>0.99</v>
      </c>
      <c r="AE3">
        <v>1.03</v>
      </c>
      <c r="AF3">
        <v>0.8</v>
      </c>
      <c r="AG3">
        <v>0.86199999999999999</v>
      </c>
      <c r="AH3">
        <v>1.1599999999999999</v>
      </c>
      <c r="AI3">
        <v>0.7</v>
      </c>
      <c r="AJ3">
        <v>1.25</v>
      </c>
      <c r="AK3">
        <v>1.1000000000000001</v>
      </c>
      <c r="AL3">
        <v>1.117</v>
      </c>
      <c r="AM3">
        <v>1.1299999999999999</v>
      </c>
      <c r="AN3">
        <v>0.9</v>
      </c>
      <c r="AO3">
        <v>0.73</v>
      </c>
      <c r="AP3">
        <v>1</v>
      </c>
      <c r="AQ3">
        <v>1</v>
      </c>
      <c r="AR3">
        <v>0.7</v>
      </c>
      <c r="AS3">
        <v>1.1000000000000001</v>
      </c>
      <c r="AT3">
        <v>1.1000000000000001</v>
      </c>
      <c r="AU3">
        <v>1.07</v>
      </c>
      <c r="AV3">
        <v>0.98</v>
      </c>
      <c r="AW3">
        <v>0.97099999999999997</v>
      </c>
      <c r="AX3">
        <v>1.05</v>
      </c>
      <c r="AY3">
        <v>0.91300000000000003</v>
      </c>
      <c r="AZ3">
        <v>0.96799999999999997</v>
      </c>
      <c r="BA3">
        <v>0.96199999999999997</v>
      </c>
      <c r="BB3">
        <v>1.06</v>
      </c>
      <c r="BC3">
        <v>1.0347</v>
      </c>
      <c r="BD3">
        <v>0.8</v>
      </c>
      <c r="BE3">
        <v>1.1100000000000001</v>
      </c>
      <c r="BF3">
        <v>1</v>
      </c>
      <c r="BG3">
        <v>0.9</v>
      </c>
      <c r="BH3">
        <v>0.9</v>
      </c>
      <c r="BI3">
        <v>1.1000000000000001</v>
      </c>
      <c r="BJ3">
        <v>1.42</v>
      </c>
      <c r="BK3">
        <v>1</v>
      </c>
      <c r="BL3">
        <v>1.095</v>
      </c>
      <c r="BM3">
        <v>1</v>
      </c>
      <c r="BN3">
        <v>1.06</v>
      </c>
      <c r="BO3">
        <v>1.56</v>
      </c>
      <c r="BP3">
        <v>1.016</v>
      </c>
      <c r="BQ3">
        <v>1.2190000000000001</v>
      </c>
      <c r="BR3">
        <v>1.1000000000000001</v>
      </c>
      <c r="BS3">
        <v>1.0640000000000001</v>
      </c>
      <c r="BT3">
        <v>0.9</v>
      </c>
      <c r="BU3">
        <v>0.95</v>
      </c>
      <c r="BV3">
        <v>1.1000000000000001</v>
      </c>
      <c r="BW3">
        <v>1.3440000000000001</v>
      </c>
      <c r="BX3">
        <v>1.22</v>
      </c>
      <c r="BY3">
        <v>0.76500000000000001</v>
      </c>
      <c r="BZ3">
        <v>1.17</v>
      </c>
      <c r="CA3">
        <v>1.1000000000000001</v>
      </c>
      <c r="CB3">
        <v>1.0640000000000001</v>
      </c>
      <c r="CC3">
        <v>1.073</v>
      </c>
      <c r="CD3">
        <v>1.1000000000000001</v>
      </c>
      <c r="CE3">
        <v>1</v>
      </c>
      <c r="CF3">
        <v>1</v>
      </c>
      <c r="CG3">
        <v>0.83099999999999996</v>
      </c>
      <c r="CH3">
        <v>1.7</v>
      </c>
      <c r="CI3">
        <v>0.89</v>
      </c>
      <c r="CJ3">
        <v>1.1000000000000001</v>
      </c>
      <c r="CK3">
        <v>1.01</v>
      </c>
      <c r="CL3">
        <v>0.76900000000000002</v>
      </c>
      <c r="CM3">
        <v>1</v>
      </c>
      <c r="CN3">
        <v>0.8</v>
      </c>
      <c r="CO3">
        <v>1.06</v>
      </c>
      <c r="CP3">
        <v>0.77</v>
      </c>
      <c r="CQ3">
        <v>1.26</v>
      </c>
      <c r="CR3">
        <v>0.85599999999999998</v>
      </c>
      <c r="CS3">
        <v>1</v>
      </c>
      <c r="CT3">
        <v>1.2</v>
      </c>
      <c r="CU3">
        <v>0.9</v>
      </c>
      <c r="CV3">
        <v>0.79100000000000004</v>
      </c>
      <c r="CW3">
        <v>0.77</v>
      </c>
      <c r="CX3">
        <v>0.9</v>
      </c>
      <c r="CY3">
        <v>1.1000000000000001</v>
      </c>
      <c r="CZ3">
        <v>0.78</v>
      </c>
      <c r="DA3">
        <v>0.9</v>
      </c>
      <c r="DB3">
        <v>1.1000000000000001</v>
      </c>
      <c r="DC3">
        <v>0.83</v>
      </c>
      <c r="DD3">
        <v>1.46</v>
      </c>
      <c r="DE3">
        <v>1</v>
      </c>
      <c r="DF3">
        <v>0.9</v>
      </c>
      <c r="DG3">
        <v>0.78</v>
      </c>
      <c r="DH3">
        <v>0.81100000000000005</v>
      </c>
      <c r="DI3">
        <v>0.85299999999999998</v>
      </c>
      <c r="DJ3">
        <v>1.34</v>
      </c>
      <c r="DK3">
        <v>0.89400000000000002</v>
      </c>
      <c r="DL3">
        <v>0.89500000000000002</v>
      </c>
      <c r="DN3">
        <v>0.94099999999999995</v>
      </c>
      <c r="DO3">
        <v>0.91100000000000003</v>
      </c>
      <c r="DP3">
        <v>1.3</v>
      </c>
      <c r="DQ3">
        <v>0.86</v>
      </c>
      <c r="DR3">
        <v>0.873</v>
      </c>
      <c r="DS3">
        <v>1.3</v>
      </c>
      <c r="DT3">
        <v>1</v>
      </c>
      <c r="DU3">
        <v>0.9</v>
      </c>
      <c r="DV3">
        <v>0.82399999999999995</v>
      </c>
      <c r="DW3">
        <v>0.9</v>
      </c>
      <c r="DY3">
        <v>1</v>
      </c>
      <c r="DZ3">
        <v>0.8</v>
      </c>
      <c r="EA3">
        <v>1.52</v>
      </c>
      <c r="EB3">
        <v>0.9</v>
      </c>
      <c r="EC3">
        <v>1.61</v>
      </c>
      <c r="ED3">
        <v>0.879</v>
      </c>
      <c r="EF3">
        <v>1.24</v>
      </c>
      <c r="EH3">
        <v>1.331</v>
      </c>
      <c r="EI3">
        <v>0.8</v>
      </c>
      <c r="EO3">
        <v>1.2</v>
      </c>
      <c r="EP3">
        <v>0.78</v>
      </c>
      <c r="ES3">
        <v>1.29</v>
      </c>
      <c r="ET3">
        <v>1.1000000000000001</v>
      </c>
      <c r="EU3">
        <v>1.3</v>
      </c>
      <c r="EW3">
        <v>0.8</v>
      </c>
    </row>
    <row r="4" x14ac:dyDescent="0.25">
      <c r="A4" t="s">
        <v>0</v>
      </c>
      <c r="B4">
        <v>45.08</v>
      </c>
      <c r="C4">
        <v>56.06</v>
      </c>
      <c r="D4">
        <v>86.18</v>
      </c>
      <c r="E4">
        <v>84.162000000000006</v>
      </c>
      <c r="F4">
        <v>145</v>
      </c>
      <c r="G4">
        <v>88</v>
      </c>
      <c r="H4">
        <v>60.1</v>
      </c>
      <c r="I4">
        <v>71.12</v>
      </c>
      <c r="J4">
        <v>116.16</v>
      </c>
      <c r="K4">
        <v>46.03</v>
      </c>
      <c r="L4">
        <v>92.138000000000005</v>
      </c>
      <c r="M4">
        <v>60.05</v>
      </c>
      <c r="N4">
        <v>90.08</v>
      </c>
      <c r="O4">
        <v>67.09</v>
      </c>
      <c r="P4">
        <v>131.16999999999999</v>
      </c>
      <c r="Q4">
        <v>60</v>
      </c>
      <c r="R4">
        <v>114.18899999999999</v>
      </c>
      <c r="S4">
        <v>106.16800000000001</v>
      </c>
      <c r="T4">
        <v>94.114999999999995</v>
      </c>
      <c r="U4">
        <v>104.148</v>
      </c>
      <c r="V4">
        <v>74.08</v>
      </c>
      <c r="W4">
        <v>104.15</v>
      </c>
      <c r="X4">
        <v>88.105000000000004</v>
      </c>
      <c r="Y4">
        <v>104.149</v>
      </c>
      <c r="Z4">
        <v>104.104</v>
      </c>
      <c r="AA4">
        <v>86.135999999999996</v>
      </c>
      <c r="AB4">
        <v>120.19199999999999</v>
      </c>
      <c r="AC4">
        <v>73.093999999999994</v>
      </c>
      <c r="AD4">
        <v>108.14100000000001</v>
      </c>
      <c r="AE4">
        <v>118.131</v>
      </c>
      <c r="AF4">
        <v>129.24299999999999</v>
      </c>
      <c r="AG4">
        <v>120.19499999999999</v>
      </c>
      <c r="AH4">
        <v>96.084000000000003</v>
      </c>
      <c r="AI4">
        <v>142.28</v>
      </c>
      <c r="AJ4">
        <v>88.06</v>
      </c>
      <c r="AK4">
        <v>118.131</v>
      </c>
      <c r="AL4">
        <v>74.078000000000003</v>
      </c>
      <c r="AM4">
        <v>98.1</v>
      </c>
      <c r="AN4">
        <v>282</v>
      </c>
      <c r="AO4">
        <v>148.28200000000001</v>
      </c>
      <c r="AP4">
        <v>132.15799999999999</v>
      </c>
      <c r="AQ4">
        <v>102.13200000000001</v>
      </c>
      <c r="AR4">
        <v>156.30799999999999</v>
      </c>
      <c r="AS4">
        <v>112.127</v>
      </c>
      <c r="AT4">
        <v>110.111</v>
      </c>
      <c r="AU4">
        <v>94.11</v>
      </c>
      <c r="AV4">
        <v>107.15</v>
      </c>
      <c r="AW4">
        <v>114.142</v>
      </c>
      <c r="AX4">
        <v>108.14</v>
      </c>
      <c r="AY4">
        <v>123.2</v>
      </c>
      <c r="AZ4">
        <v>158.19499999999999</v>
      </c>
      <c r="BA4">
        <v>121.18</v>
      </c>
      <c r="BB4">
        <v>124.137</v>
      </c>
      <c r="BC4">
        <v>108.13</v>
      </c>
      <c r="BD4">
        <v>158.28100000000001</v>
      </c>
      <c r="BE4">
        <v>124.14</v>
      </c>
      <c r="BF4">
        <v>144.16800000000001</v>
      </c>
      <c r="BG4">
        <v>155.22999999999999</v>
      </c>
      <c r="BH4">
        <v>115.17400000000001</v>
      </c>
      <c r="BI4">
        <v>113</v>
      </c>
      <c r="BJ4">
        <v>89.09</v>
      </c>
      <c r="BK4">
        <v>172.221</v>
      </c>
      <c r="BL4">
        <v>138.16399999999999</v>
      </c>
      <c r="BM4">
        <v>144.21100000000001</v>
      </c>
      <c r="BN4">
        <v>152.19</v>
      </c>
      <c r="BO4">
        <v>180.16</v>
      </c>
      <c r="BP4">
        <v>141.214</v>
      </c>
      <c r="BQ4">
        <v>113.11</v>
      </c>
      <c r="BR4">
        <v>154.16300000000001</v>
      </c>
      <c r="BS4">
        <v>152.19</v>
      </c>
      <c r="BT4">
        <v>115.17400000000001</v>
      </c>
      <c r="BU4">
        <v>216.32</v>
      </c>
      <c r="BV4">
        <v>150.17400000000001</v>
      </c>
      <c r="BW4">
        <v>110.11</v>
      </c>
      <c r="BX4">
        <v>134.13200000000001</v>
      </c>
      <c r="BY4">
        <v>198.38800000000001</v>
      </c>
      <c r="BZ4">
        <v>117.15</v>
      </c>
      <c r="CA4">
        <v>141.16800000000001</v>
      </c>
      <c r="CB4">
        <v>164.2</v>
      </c>
      <c r="CC4">
        <v>99.13</v>
      </c>
      <c r="CD4">
        <v>168.23</v>
      </c>
      <c r="CE4">
        <v>156.22</v>
      </c>
      <c r="CF4">
        <v>166.21700000000001</v>
      </c>
      <c r="CG4">
        <v>186</v>
      </c>
      <c r="CH4">
        <v>133.11000000000001</v>
      </c>
      <c r="CI4">
        <v>206.32</v>
      </c>
      <c r="CJ4">
        <v>137.18</v>
      </c>
      <c r="CK4">
        <v>113.16</v>
      </c>
      <c r="CL4">
        <v>212.41499999999999</v>
      </c>
      <c r="CM4">
        <v>155.19399999999999</v>
      </c>
      <c r="CN4">
        <v>228.41</v>
      </c>
      <c r="CO4">
        <v>152.14699999999999</v>
      </c>
      <c r="CP4">
        <v>226.41</v>
      </c>
      <c r="CQ4">
        <v>92</v>
      </c>
      <c r="CR4">
        <v>213</v>
      </c>
      <c r="CS4">
        <v>234.334</v>
      </c>
      <c r="CT4">
        <v>166.17400000000001</v>
      </c>
      <c r="CU4">
        <v>227.38</v>
      </c>
      <c r="CV4">
        <v>282.55</v>
      </c>
      <c r="CW4">
        <v>240</v>
      </c>
      <c r="CX4">
        <v>207.3</v>
      </c>
      <c r="CY4">
        <v>182.20099999999999</v>
      </c>
      <c r="CZ4">
        <v>254.494</v>
      </c>
      <c r="DA4">
        <v>213.36</v>
      </c>
      <c r="DB4">
        <v>181.232</v>
      </c>
      <c r="DC4">
        <v>237.42</v>
      </c>
      <c r="DD4">
        <v>147.13</v>
      </c>
      <c r="DE4">
        <v>201.30600000000001</v>
      </c>
      <c r="DF4">
        <v>199.33</v>
      </c>
      <c r="DG4">
        <v>282.55</v>
      </c>
      <c r="DH4">
        <v>242.44</v>
      </c>
      <c r="DI4">
        <v>256</v>
      </c>
      <c r="DJ4">
        <v>165.19</v>
      </c>
      <c r="DK4">
        <v>254.41</v>
      </c>
      <c r="DL4">
        <v>284.47000000000003</v>
      </c>
      <c r="DM4" s="3">
        <v>386.64854000000003</v>
      </c>
      <c r="DN4">
        <v>284.48</v>
      </c>
      <c r="DO4">
        <v>372.68</v>
      </c>
      <c r="DP4">
        <v>208.21100000000001</v>
      </c>
      <c r="DQ4">
        <v>284.47000000000003</v>
      </c>
      <c r="DR4">
        <v>241.41</v>
      </c>
      <c r="DS4">
        <v>181.19</v>
      </c>
      <c r="DT4">
        <v>314.47000000000003</v>
      </c>
      <c r="DU4">
        <v>255.44</v>
      </c>
      <c r="DV4">
        <v>312.52999999999997</v>
      </c>
      <c r="DW4">
        <v>280.45</v>
      </c>
      <c r="DX4" s="3">
        <v>352.67518000000001</v>
      </c>
      <c r="DY4">
        <v>182.2</v>
      </c>
      <c r="DZ4">
        <v>366.71</v>
      </c>
      <c r="EA4">
        <v>150.13</v>
      </c>
      <c r="EB4">
        <v>340.59</v>
      </c>
      <c r="EC4">
        <v>75.069999999999993</v>
      </c>
      <c r="ED4">
        <v>281.47699999999998</v>
      </c>
      <c r="EE4" s="3">
        <v>408.78070000000002</v>
      </c>
      <c r="EF4">
        <v>318.32</v>
      </c>
      <c r="EG4" s="3">
        <v>414.7013</v>
      </c>
      <c r="EH4">
        <v>150</v>
      </c>
      <c r="EI4">
        <v>450.86</v>
      </c>
      <c r="EJ4" s="3">
        <v>450.81677999999999</v>
      </c>
      <c r="EK4" s="3">
        <v>298.28665999999998</v>
      </c>
      <c r="EL4" s="3">
        <v>430.70030000000003</v>
      </c>
      <c r="EM4" s="3">
        <v>518.97605999999996</v>
      </c>
      <c r="EN4" s="3">
        <v>336.46636000000001</v>
      </c>
      <c r="EO4">
        <v>324</v>
      </c>
      <c r="EP4">
        <v>507</v>
      </c>
      <c r="EQ4" s="3">
        <v>412.68561999999997</v>
      </c>
      <c r="ER4" s="3">
        <v>466.85883999999999</v>
      </c>
      <c r="ES4">
        <v>255.3</v>
      </c>
      <c r="ET4">
        <v>435.6</v>
      </c>
      <c r="EU4">
        <v>358.38499999999999</v>
      </c>
      <c r="EV4" s="3">
        <v>333.5</v>
      </c>
      <c r="EW4">
        <v>563.1</v>
      </c>
      <c r="EX4" s="3">
        <v>300.35088000000002</v>
      </c>
      <c r="EY4" s="3">
        <v>371.6</v>
      </c>
      <c r="EZ4" s="3">
        <v>401.40746000000001</v>
      </c>
      <c r="FA4" s="3">
        <v>398.45215999999999</v>
      </c>
      <c r="FB4" s="3">
        <v>534.93200000000002</v>
      </c>
      <c r="FC4" s="3">
        <v>871.65124000000003</v>
      </c>
      <c r="FD4" s="3">
        <v>302.2319</v>
      </c>
      <c r="FE4" s="3">
        <v>614.7328</v>
      </c>
      <c r="FF4" s="3">
        <v>1011.91504</v>
      </c>
      <c r="FG4" s="3">
        <v>536.86703999999997</v>
      </c>
      <c r="FH4" s="3">
        <v>582.69269999999995</v>
      </c>
    </row>
    <row r="5" x14ac:dyDescent="0.25">
      <c r="A5" t="s">
        <v>1</v>
      </c>
      <c r="B5">
        <v>0.53238686800000001</v>
      </c>
      <c r="C5">
        <v>0.64216910500000002</v>
      </c>
      <c r="D5">
        <v>0.83546066399999996</v>
      </c>
      <c r="E5">
        <v>0.85549297782847356</v>
      </c>
      <c r="F5">
        <v>0.82758620699999996</v>
      </c>
      <c r="G5">
        <v>0.54545454500000001</v>
      </c>
      <c r="H5">
        <v>0.59900200000000003</v>
      </c>
      <c r="I5">
        <v>0.67491563554555678</v>
      </c>
      <c r="J5">
        <v>0.61983500000000002</v>
      </c>
      <c r="K5">
        <v>0.26069954400000001</v>
      </c>
      <c r="L5">
        <v>0.9116759643143979</v>
      </c>
      <c r="M5">
        <v>0.39966694400000002</v>
      </c>
      <c r="N5">
        <v>0.39964475999999999</v>
      </c>
      <c r="O5">
        <v>0.71545684899999995</v>
      </c>
      <c r="P5">
        <v>0.54890600000000001</v>
      </c>
      <c r="Q5">
        <v>0.2</v>
      </c>
      <c r="R5">
        <v>0.63053358904973333</v>
      </c>
      <c r="S5">
        <v>0.90422726200000003</v>
      </c>
      <c r="T5">
        <v>0.63751793019178671</v>
      </c>
      <c r="U5">
        <v>0.57610323770019589</v>
      </c>
      <c r="V5">
        <v>0.48596112299999999</v>
      </c>
      <c r="W5">
        <v>0.92174747959673542</v>
      </c>
      <c r="X5">
        <v>0.95340786561489121</v>
      </c>
      <c r="Y5">
        <v>0.9217563298735465</v>
      </c>
      <c r="Z5">
        <v>0.69161607623146082</v>
      </c>
      <c r="AA5">
        <v>0.69657286152131515</v>
      </c>
      <c r="AB5">
        <v>0.39936102236421728</v>
      </c>
      <c r="AC5">
        <v>1.4775494568637644</v>
      </c>
      <c r="AD5">
        <v>0.66579743113157819</v>
      </c>
      <c r="AE5">
        <v>0.50791070929730553</v>
      </c>
      <c r="AF5">
        <v>0.46424177711752279</v>
      </c>
      <c r="AG5">
        <v>0.89853987270685143</v>
      </c>
      <c r="AH5">
        <v>0.37467216185837393</v>
      </c>
      <c r="AI5">
        <v>0.84340736575766095</v>
      </c>
      <c r="AJ5">
        <v>0.40881217399999997</v>
      </c>
      <c r="AK5">
        <v>0.4063285674378444</v>
      </c>
      <c r="AL5">
        <v>1.295931315640271</v>
      </c>
      <c r="AM5">
        <v>1.1009174311926606</v>
      </c>
      <c r="AN5">
        <v>0.76595744700000001</v>
      </c>
      <c r="AO5">
        <v>0.80926882561605584</v>
      </c>
      <c r="AP5">
        <v>0.36320162230057962</v>
      </c>
      <c r="AQ5">
        <v>0.70497003877335218</v>
      </c>
      <c r="AR5">
        <v>0.84448652660132562</v>
      </c>
      <c r="AS5">
        <v>0.64212901442114745</v>
      </c>
      <c r="AT5">
        <v>0.87184749934157346</v>
      </c>
      <c r="AU5">
        <v>0.89257252151737332</v>
      </c>
      <c r="AV5">
        <v>0.78394773681754548</v>
      </c>
      <c r="AW5">
        <v>0.63079322247726521</v>
      </c>
      <c r="AX5">
        <v>0.77677085300000004</v>
      </c>
      <c r="AY5">
        <v>0.77922077922077926</v>
      </c>
      <c r="AZ5">
        <v>0.45513448591927685</v>
      </c>
      <c r="BA5">
        <v>0.79220993563294273</v>
      </c>
      <c r="BB5">
        <v>0.77333913337683369</v>
      </c>
      <c r="BC5">
        <v>0.77684268935540557</v>
      </c>
      <c r="BD5">
        <v>0.45488719429369284</v>
      </c>
      <c r="BE5">
        <v>0.67665538907684875</v>
      </c>
      <c r="BF5">
        <v>0.58265357083402691</v>
      </c>
      <c r="BG5">
        <v>0.69574180248663275</v>
      </c>
      <c r="BH5">
        <v>0.52095090905933628</v>
      </c>
      <c r="BI5">
        <v>0.63716814200000005</v>
      </c>
      <c r="BJ5">
        <v>0.40408575600000002</v>
      </c>
      <c r="BK5">
        <v>0.6967791384325952</v>
      </c>
      <c r="BL5">
        <v>0.26055991430473935</v>
      </c>
      <c r="BM5">
        <v>0.74890264958983699</v>
      </c>
      <c r="BN5">
        <v>0.78848807411787902</v>
      </c>
      <c r="BO5">
        <v>0.39964475999999999</v>
      </c>
      <c r="BP5">
        <v>0.67981899999999995</v>
      </c>
      <c r="BQ5">
        <v>0.530457077</v>
      </c>
      <c r="BR5">
        <v>0.62271751328139691</v>
      </c>
      <c r="BS5">
        <v>0.70963926700000002</v>
      </c>
      <c r="BT5">
        <v>0.62514109087120351</v>
      </c>
      <c r="BU5">
        <v>0.66568000000000005</v>
      </c>
      <c r="BV5">
        <v>0.79907307523273008</v>
      </c>
      <c r="BW5">
        <v>0.65389156299999995</v>
      </c>
      <c r="BX5">
        <v>0.71571287984970022</v>
      </c>
      <c r="BY5">
        <v>0.84682541282738877</v>
      </c>
      <c r="BZ5">
        <v>0.81946222800000001</v>
      </c>
      <c r="CA5">
        <v>0.59503570214212853</v>
      </c>
      <c r="CB5">
        <v>0.58465286236297198</v>
      </c>
      <c r="CC5">
        <v>0.60526581300000004</v>
      </c>
      <c r="CD5">
        <v>0.71330916007846401</v>
      </c>
      <c r="CE5">
        <v>0.92177698118038665</v>
      </c>
      <c r="CF5">
        <v>0.57755825216433931</v>
      </c>
      <c r="CG5">
        <v>0.77419354799999995</v>
      </c>
      <c r="CH5">
        <v>0.36060401199999997</v>
      </c>
      <c r="CI5">
        <v>0.81426909654905</v>
      </c>
      <c r="CJ5">
        <v>0.69981046799825042</v>
      </c>
      <c r="CK5">
        <v>0.63626723223753978</v>
      </c>
      <c r="CL5">
        <v>0.84739778264246879</v>
      </c>
      <c r="CM5">
        <v>0.61858061522997032</v>
      </c>
      <c r="CN5">
        <v>0.78805656494899523</v>
      </c>
      <c r="CO5">
        <v>0.63096873418470301</v>
      </c>
      <c r="CP5">
        <v>0.84801908042930962</v>
      </c>
      <c r="CQ5">
        <v>0.39130434800000002</v>
      </c>
      <c r="CR5">
        <v>0.73239436599999996</v>
      </c>
      <c r="CS5">
        <v>0.51208958153746365</v>
      </c>
      <c r="CT5">
        <v>0.64992116696956204</v>
      </c>
      <c r="CU5">
        <v>0.73885126220423958</v>
      </c>
      <c r="CV5">
        <v>0.8494071845691028</v>
      </c>
      <c r="CW5">
        <v>0.85</v>
      </c>
      <c r="CX5">
        <v>0.81042000000000003</v>
      </c>
      <c r="CY5">
        <v>0.65861328971849775</v>
      </c>
      <c r="CZ5">
        <v>0.84874299590560087</v>
      </c>
      <c r="DA5">
        <v>0.73115860517435316</v>
      </c>
      <c r="DB5">
        <v>1.3242694446896797</v>
      </c>
      <c r="DC5">
        <v>0.80869345463735154</v>
      </c>
      <c r="DD5">
        <v>0.407802624</v>
      </c>
      <c r="DE5">
        <v>0.6557181604125063</v>
      </c>
      <c r="DF5">
        <v>0.72242010735965478</v>
      </c>
      <c r="DG5">
        <v>0.8494071845691028</v>
      </c>
      <c r="DH5">
        <v>0.79194852299999996</v>
      </c>
      <c r="DI5">
        <v>0.75</v>
      </c>
      <c r="DJ5">
        <v>0.653792602</v>
      </c>
      <c r="DK5">
        <v>0.75468731600000005</v>
      </c>
      <c r="DL5">
        <v>0.75930678100000004</v>
      </c>
      <c r="DM5">
        <v>0.83797031795335364</v>
      </c>
      <c r="DN5">
        <v>0.75928008999999996</v>
      </c>
      <c r="DO5">
        <v>0.86937855500000005</v>
      </c>
      <c r="DP5">
        <v>0.63397226851607258</v>
      </c>
      <c r="DQ5">
        <v>0.7593067810313916</v>
      </c>
      <c r="DR5">
        <v>0.74561900000000003</v>
      </c>
      <c r="DS5">
        <v>0.596059385</v>
      </c>
      <c r="DT5">
        <v>0.80134830000000001</v>
      </c>
      <c r="DU5">
        <v>0.75164422200000003</v>
      </c>
      <c r="DV5">
        <v>0.76792627899999999</v>
      </c>
      <c r="DW5">
        <v>0.77019076484221793</v>
      </c>
      <c r="DX5">
        <v>0.85064109132942101</v>
      </c>
      <c r="DY5">
        <v>0.79034000000000004</v>
      </c>
      <c r="DZ5">
        <v>0.85080854080881352</v>
      </c>
      <c r="EA5">
        <v>0.39965363399999998</v>
      </c>
      <c r="EB5">
        <v>0.77512551699999999</v>
      </c>
      <c r="EC5">
        <v>0.31970161200000002</v>
      </c>
      <c r="ED5">
        <v>0.76738063899999998</v>
      </c>
      <c r="EE5">
        <v>0.85131220725440315</v>
      </c>
      <c r="EF5">
        <v>0.75395828097511941</v>
      </c>
      <c r="EG5">
        <v>0.83915820857084367</v>
      </c>
      <c r="EH5">
        <v>0.72</v>
      </c>
      <c r="EI5">
        <v>0.85170599999999996</v>
      </c>
      <c r="EJ5">
        <v>0.82516893004736869</v>
      </c>
      <c r="EK5">
        <v>0.68390587765473654</v>
      </c>
      <c r="EL5">
        <v>0.80798643511509038</v>
      </c>
      <c r="EM5">
        <v>0.85553079269205601</v>
      </c>
      <c r="EN5">
        <v>0.92728437993028479</v>
      </c>
      <c r="EO5">
        <v>0.74074099999999998</v>
      </c>
      <c r="EP5">
        <v>0.85207100000000002</v>
      </c>
      <c r="EQ5">
        <v>0.8432569082489475</v>
      </c>
      <c r="ER5">
        <v>0.82251842976776457</v>
      </c>
      <c r="ES5">
        <v>0.75205599999999995</v>
      </c>
      <c r="ET5">
        <v>0.765957</v>
      </c>
      <c r="EU5">
        <v>0.50225316349735616</v>
      </c>
      <c r="EV5">
        <v>0.71964017991004503</v>
      </c>
      <c r="EW5">
        <v>0.85242399999999996</v>
      </c>
      <c r="EX5">
        <v>0.95887849571141592</v>
      </c>
      <c r="EY5">
        <v>0.80731969860064579</v>
      </c>
      <c r="EZ5">
        <v>0.71747545499029841</v>
      </c>
      <c r="FA5">
        <v>0.96372924669300331</v>
      </c>
      <c r="FB5">
        <v>0.80757928110488808</v>
      </c>
      <c r="FC5">
        <v>0.85355239097692326</v>
      </c>
      <c r="FD5">
        <v>0.59556916394331638</v>
      </c>
      <c r="FE5">
        <v>0.85890975721484197</v>
      </c>
      <c r="FF5">
        <v>0.85382662164997569</v>
      </c>
      <c r="FG5">
        <v>0.89407611985269209</v>
      </c>
      <c r="FH5">
        <v>0.80316777608506174</v>
      </c>
    </row>
    <row r="6" x14ac:dyDescent="0.25">
      <c r="A6" t="s">
        <v>2</v>
      </c>
      <c r="B6">
        <v>0.15527950300000001</v>
      </c>
      <c r="C6">
        <v>7.1352123000000003E-2</v>
      </c>
      <c r="D6">
        <v>0.16245068500000001</v>
      </c>
      <c r="E6">
        <v>0.14258216297141227</v>
      </c>
      <c r="F6">
        <v>7.5862069000000004E-2</v>
      </c>
      <c r="G6">
        <v>9.0909090999999997E-2</v>
      </c>
      <c r="H6">
        <v>0.13311100000000001</v>
      </c>
      <c r="I6">
        <v>0.12654668166479188</v>
      </c>
      <c r="J6">
        <v>0.103306</v>
      </c>
      <c r="K6">
        <v>4.3449924000000001E-2</v>
      </c>
      <c r="L6">
        <v>8.682628231565695E-2</v>
      </c>
      <c r="M6">
        <v>6.6611157000000004E-2</v>
      </c>
      <c r="N6">
        <v>6.6607459999999993E-2</v>
      </c>
      <c r="O6">
        <v>7.4526755E-2</v>
      </c>
      <c r="P6">
        <v>9.9108000000000002E-2</v>
      </c>
      <c r="Q6">
        <v>6.6666666999999999E-2</v>
      </c>
      <c r="R6">
        <v>0.12260375342633704</v>
      </c>
      <c r="S6">
        <v>9.4190339999999997E-2</v>
      </c>
      <c r="T6">
        <v>6.3751793019178674E-2</v>
      </c>
      <c r="U6">
        <v>5.7610323770019588E-2</v>
      </c>
      <c r="V6">
        <v>8.0993520999999999E-2</v>
      </c>
      <c r="W6">
        <v>7.6812289966394623E-2</v>
      </c>
      <c r="X6">
        <v>9.080074910618012E-2</v>
      </c>
      <c r="Y6">
        <v>7.6813027489462213E-2</v>
      </c>
      <c r="Z6">
        <v>0.1152693460385768</v>
      </c>
      <c r="AA6">
        <v>0.13931457230426303</v>
      </c>
      <c r="AB6">
        <v>6.6560170394036208E-2</v>
      </c>
      <c r="AC6">
        <v>0.16417216187375161</v>
      </c>
      <c r="AD6">
        <v>7.397749234795313E-2</v>
      </c>
      <c r="AE6">
        <v>8.465178488288426E-2</v>
      </c>
      <c r="AF6">
        <v>3.0949451807834854E-2</v>
      </c>
      <c r="AG6">
        <v>9.9837763634094606E-2</v>
      </c>
      <c r="AH6">
        <v>6.2445360309728984E-2</v>
      </c>
      <c r="AI6">
        <v>0.15462468372223784</v>
      </c>
      <c r="AJ6">
        <v>4.5423575000000001E-2</v>
      </c>
      <c r="AK6">
        <v>8.465178488288426E-2</v>
      </c>
      <c r="AL6">
        <v>0.25648640622047031</v>
      </c>
      <c r="AM6">
        <v>0.16309887869520898</v>
      </c>
      <c r="AN6">
        <v>0.120567376</v>
      </c>
      <c r="AO6">
        <v>0.14836595136294356</v>
      </c>
      <c r="AP6">
        <v>6.0533603716763272E-2</v>
      </c>
      <c r="AQ6">
        <v>9.7912505385187795E-2</v>
      </c>
      <c r="AR6">
        <v>0.15354300483660466</v>
      </c>
      <c r="AS6">
        <v>0.11593996093715163</v>
      </c>
      <c r="AT6">
        <v>0.12714442698731279</v>
      </c>
      <c r="AU6">
        <v>8.5006906811178409E-2</v>
      </c>
      <c r="AV6">
        <v>8.3994400373308437E-2</v>
      </c>
      <c r="AW6">
        <v>5.2566101873105432E-2</v>
      </c>
      <c r="AX6">
        <v>7.3978000000000002E-2</v>
      </c>
      <c r="AY6">
        <v>0.10551948051948051</v>
      </c>
      <c r="AZ6">
        <v>3.7927873826606402E-2</v>
      </c>
      <c r="BA6">
        <v>9.0774055124608011E-2</v>
      </c>
      <c r="BB6">
        <v>8.0556159726753507E-2</v>
      </c>
      <c r="BC6">
        <v>7.3985018033848146E-2</v>
      </c>
      <c r="BD6">
        <v>5.0543021588188096E-2</v>
      </c>
      <c r="BE6">
        <v>6.4443370388271304E-2</v>
      </c>
      <c r="BF6">
        <v>8.323622440486099E-2</v>
      </c>
      <c r="BG6">
        <v>0.10951491335437738</v>
      </c>
      <c r="BH6">
        <v>8.6825151509889384E-2</v>
      </c>
      <c r="BI6">
        <v>9.7345133E-2</v>
      </c>
      <c r="BJ6">
        <v>7.8572000000000003E-2</v>
      </c>
      <c r="BK6">
        <v>0.1277428420459758</v>
      </c>
      <c r="BL6">
        <v>5.0664427781477089E-2</v>
      </c>
      <c r="BM6">
        <v>6.9342837924984913E-2</v>
      </c>
      <c r="BN6">
        <v>7.8848807411787902E-2</v>
      </c>
      <c r="BO6">
        <v>6.6607E-2</v>
      </c>
      <c r="BP6">
        <v>0.106222</v>
      </c>
      <c r="BQ6">
        <v>6.1886658999999997E-2</v>
      </c>
      <c r="BR6">
        <v>6.486640763347884E-2</v>
      </c>
      <c r="BS6">
        <v>7.8848807000000007E-2</v>
      </c>
      <c r="BT6">
        <v>0.11287269696285619</v>
      </c>
      <c r="BU6">
        <v>0.110947</v>
      </c>
      <c r="BV6">
        <v>9.3225192110485161E-2</v>
      </c>
      <c r="BW6">
        <v>5.4490999999999998E-2</v>
      </c>
      <c r="BX6">
        <v>4.4732054990606264E-2</v>
      </c>
      <c r="BY6">
        <v>0.15121882371917655</v>
      </c>
      <c r="BZ6">
        <v>5.9752454000000003E-2</v>
      </c>
      <c r="CA6">
        <v>7.7921341947183489E-2</v>
      </c>
      <c r="CB6">
        <v>6.090133982947625E-2</v>
      </c>
      <c r="CC6">
        <v>9.0789871999999994E-2</v>
      </c>
      <c r="CD6">
        <v>9.5107888010461869E-2</v>
      </c>
      <c r="CE6">
        <v>7.6814748431698887E-2</v>
      </c>
      <c r="CF6">
        <v>9.6259708694056562E-2</v>
      </c>
      <c r="CG6">
        <v>0.150537634</v>
      </c>
      <c r="CH6">
        <v>5.2588000000000003E-2</v>
      </c>
      <c r="CI6">
        <v>0.10663047692904226</v>
      </c>
      <c r="CJ6">
        <v>8.0186616124799534E-2</v>
      </c>
      <c r="CK6">
        <v>9.7207493814068582E-2</v>
      </c>
      <c r="CL6">
        <v>0.15064849469199446</v>
      </c>
      <c r="CM6">
        <v>8.3766124979058471E-2</v>
      </c>
      <c r="CN6">
        <v>0.14009894487982139</v>
      </c>
      <c r="CO6">
        <v>5.2580727848725251E-2</v>
      </c>
      <c r="CP6">
        <v>0.15017004549269025</v>
      </c>
      <c r="CQ6">
        <v>8.6956521999999994E-2</v>
      </c>
      <c r="CR6">
        <v>0.12676056299999999</v>
      </c>
      <c r="CS6">
        <v>6.4011197692182956E-2</v>
      </c>
      <c r="CT6">
        <v>6.0177885830514997E-2</v>
      </c>
      <c r="CU6">
        <v>0.12753980121382708</v>
      </c>
      <c r="CV6">
        <v>0.14864625729959299</v>
      </c>
      <c r="CW6">
        <v>0.15</v>
      </c>
      <c r="CX6">
        <v>0.120598</v>
      </c>
      <c r="CY6">
        <v>6.5861328971849778E-2</v>
      </c>
      <c r="CZ6">
        <v>0.14931589742783719</v>
      </c>
      <c r="DA6">
        <v>0.12654668166479188</v>
      </c>
      <c r="DB6">
        <v>0.12139136576322063</v>
      </c>
      <c r="DC6">
        <v>0.1305702973633224</v>
      </c>
      <c r="DD6">
        <v>6.1170000000000002E-2</v>
      </c>
      <c r="DE6">
        <v>0.11425392189005791</v>
      </c>
      <c r="DF6">
        <v>0.12542015752771785</v>
      </c>
      <c r="DG6">
        <v>0.14864625729959299</v>
      </c>
      <c r="DH6">
        <v>0.14024088400000001</v>
      </c>
      <c r="DI6">
        <v>0.125</v>
      </c>
      <c r="DJ6">
        <v>6.6589999999999996E-2</v>
      </c>
      <c r="DK6">
        <v>0.11792</v>
      </c>
      <c r="DL6">
        <v>0.119521</v>
      </c>
      <c r="DM6">
        <v>0.11897109452424157</v>
      </c>
      <c r="DN6">
        <v>0.12654699999999999</v>
      </c>
      <c r="DO6">
        <v>0.128796823</v>
      </c>
      <c r="DP6">
        <v>5.7633842592370234E-2</v>
      </c>
      <c r="DQ6">
        <v>0.12655113017189862</v>
      </c>
      <c r="DR6">
        <v>0.128412</v>
      </c>
      <c r="DS6">
        <v>6.071E-2</v>
      </c>
      <c r="DT6">
        <v>9.5398606999999996E-2</v>
      </c>
      <c r="DU6">
        <v>0.12918885099999999</v>
      </c>
      <c r="DV6">
        <v>0.12798799999999999</v>
      </c>
      <c r="DW6">
        <v>0.11410233553218042</v>
      </c>
      <c r="DX6">
        <v>0.14744445583043297</v>
      </c>
      <c r="DY6">
        <v>5.4885000000000003E-2</v>
      </c>
      <c r="DZ6">
        <v>0.1472553243707562</v>
      </c>
      <c r="EA6">
        <v>6.6609000000000002E-2</v>
      </c>
      <c r="EB6">
        <v>0.129188</v>
      </c>
      <c r="EC6">
        <v>6.6604999999999998E-2</v>
      </c>
      <c r="ED6">
        <v>0.12434408499999999</v>
      </c>
      <c r="EE6">
        <v>0.14677796676800053</v>
      </c>
      <c r="EF6">
        <v>4.3980899723548635E-2</v>
      </c>
      <c r="EG6">
        <v>0.12056870812799478</v>
      </c>
      <c r="EH6">
        <v>6.6666666999999999E-2</v>
      </c>
      <c r="EI6">
        <v>0.14638699999999999</v>
      </c>
      <c r="EJ6">
        <v>0.13752815500789478</v>
      </c>
      <c r="EK6">
        <v>4.6934717093952513E-2</v>
      </c>
      <c r="EL6">
        <v>0.11609000504527162</v>
      </c>
      <c r="EM6">
        <v>0.14258846544867601</v>
      </c>
      <c r="EN6">
        <v>7.1329567686944984E-2</v>
      </c>
      <c r="EO6">
        <v>7.4074000000000001E-2</v>
      </c>
      <c r="EP6">
        <v>0.145957</v>
      </c>
      <c r="EQ6">
        <v>0.11631129768951</v>
      </c>
      <c r="ER6">
        <v>0.14137035511633453</v>
      </c>
      <c r="ES6">
        <v>6.6587999999999994E-2</v>
      </c>
      <c r="ET6">
        <v>8.7470000000000006E-2</v>
      </c>
      <c r="EU6">
        <v>6.1386497760787979E-2</v>
      </c>
      <c r="EV6">
        <v>0.10494752623688156</v>
      </c>
      <c r="EW6">
        <v>0.145622</v>
      </c>
      <c r="EX6">
        <v>3.9953270654642326E-2</v>
      </c>
      <c r="EY6">
        <v>0.11033369214208825</v>
      </c>
      <c r="EZ6">
        <v>4.7333450155609962E-2</v>
      </c>
      <c r="FA6">
        <v>3.5135962119015741E-2</v>
      </c>
      <c r="FB6">
        <v>0.13085775388273649</v>
      </c>
      <c r="FC6">
        <v>0.14455322750415636</v>
      </c>
      <c r="FD6">
        <v>3.3087175774628691E-2</v>
      </c>
      <c r="FE6">
        <v>4.8801690750843292E-2</v>
      </c>
      <c r="FF6">
        <v>0.14428088745474127</v>
      </c>
      <c r="FG6">
        <v>0.10430888064948074</v>
      </c>
      <c r="FH6">
        <v>5.148511385160652E-2</v>
      </c>
    </row>
    <row r="7" x14ac:dyDescent="0.25">
      <c r="A7" t="s">
        <v>3</v>
      </c>
      <c r="B7">
        <v>0</v>
      </c>
      <c r="C7">
        <v>0.28540849099999999</v>
      </c>
      <c r="D7">
        <v>0</v>
      </c>
      <c r="E7">
        <v>0</v>
      </c>
      <c r="F7">
        <v>0</v>
      </c>
      <c r="G7">
        <v>0.36363636399999999</v>
      </c>
      <c r="H7">
        <v>0.26622299999999999</v>
      </c>
      <c r="I7">
        <v>0</v>
      </c>
      <c r="J7">
        <v>0.275482</v>
      </c>
      <c r="K7">
        <v>0.69519878300000004</v>
      </c>
      <c r="L7">
        <v>0</v>
      </c>
      <c r="M7">
        <v>0.53288925899999995</v>
      </c>
      <c r="N7">
        <v>0.53285967999999995</v>
      </c>
      <c r="O7">
        <v>0</v>
      </c>
      <c r="P7">
        <v>0.24395800000000001</v>
      </c>
      <c r="Q7">
        <v>0.26666666700000002</v>
      </c>
      <c r="R7">
        <v>0</v>
      </c>
      <c r="S7">
        <v>0</v>
      </c>
      <c r="T7">
        <v>0</v>
      </c>
      <c r="U7">
        <v>0.30725506010677117</v>
      </c>
      <c r="V7">
        <v>0.431965443</v>
      </c>
      <c r="W7">
        <v>0</v>
      </c>
      <c r="X7">
        <v>0</v>
      </c>
      <c r="Y7">
        <v>0</v>
      </c>
      <c r="Z7">
        <v>0.46107738415430721</v>
      </c>
      <c r="AA7">
        <v>0.37150552614470145</v>
      </c>
      <c r="AB7">
        <v>0.26624068157614483</v>
      </c>
      <c r="AC7">
        <v>0</v>
      </c>
      <c r="AD7">
        <v>0</v>
      </c>
      <c r="AE7">
        <v>0.4063285674378444</v>
      </c>
      <c r="AF7">
        <v>0.24759561446267883</v>
      </c>
      <c r="AG7">
        <v>0</v>
      </c>
      <c r="AH7">
        <v>0.3330419216518879</v>
      </c>
      <c r="AI7">
        <v>0</v>
      </c>
      <c r="AJ7">
        <v>0.54508289799999998</v>
      </c>
      <c r="AK7">
        <v>0</v>
      </c>
      <c r="AL7">
        <v>0</v>
      </c>
      <c r="AM7">
        <v>0.48929663608562696</v>
      </c>
      <c r="AN7">
        <v>0.113475177</v>
      </c>
      <c r="AO7">
        <v>0</v>
      </c>
      <c r="AP7">
        <v>0.36320162230057962</v>
      </c>
      <c r="AQ7">
        <v>0.31332001723260094</v>
      </c>
      <c r="AR7">
        <v>0</v>
      </c>
      <c r="AS7">
        <v>0.14269533653803276</v>
      </c>
      <c r="AT7">
        <v>0.43592374967078673</v>
      </c>
      <c r="AU7">
        <v>0.34002762724471364</v>
      </c>
      <c r="AV7">
        <v>0</v>
      </c>
      <c r="AW7">
        <v>0.28035254332322895</v>
      </c>
      <c r="AX7">
        <v>0.147956</v>
      </c>
      <c r="AY7">
        <v>0</v>
      </c>
      <c r="AZ7">
        <v>0.10114099687095042</v>
      </c>
      <c r="BA7">
        <v>0</v>
      </c>
      <c r="BB7">
        <v>0.25777971112561121</v>
      </c>
      <c r="BC7">
        <v>0.14797003606769629</v>
      </c>
      <c r="BD7">
        <v>0.20217208635275238</v>
      </c>
      <c r="BE7">
        <v>0.25777348155308522</v>
      </c>
      <c r="BF7">
        <v>0.33294489761944396</v>
      </c>
      <c r="BG7">
        <v>0.1030728596276493</v>
      </c>
      <c r="BH7">
        <v>0.27784048483164603</v>
      </c>
      <c r="BI7">
        <v>0.14159292000000001</v>
      </c>
      <c r="BJ7">
        <v>0.35918699999999998</v>
      </c>
      <c r="BK7">
        <v>9.2903885124346039E-2</v>
      </c>
      <c r="BL7">
        <v>0.11580440635766193</v>
      </c>
      <c r="BM7">
        <v>0.22189708135995173</v>
      </c>
      <c r="BN7">
        <v>0.21026348643143439</v>
      </c>
      <c r="BO7">
        <v>0.53286</v>
      </c>
      <c r="BP7">
        <v>0.113303</v>
      </c>
      <c r="BQ7">
        <v>0.28291044100000001</v>
      </c>
      <c r="BR7">
        <v>0.20757250442713229</v>
      </c>
      <c r="BS7">
        <v>0.210263486</v>
      </c>
      <c r="BT7">
        <v>0.13892024241582301</v>
      </c>
      <c r="BU7">
        <v>0.22189300000000001</v>
      </c>
      <c r="BV7">
        <v>0.21308615339539466</v>
      </c>
      <c r="BW7">
        <v>0.29061799999999999</v>
      </c>
      <c r="BX7">
        <v>0.2385709599499001</v>
      </c>
      <c r="BY7">
        <v>0</v>
      </c>
      <c r="BZ7">
        <v>0</v>
      </c>
      <c r="CA7">
        <v>0.22668026748271561</v>
      </c>
      <c r="CB7">
        <v>0.29232643118148599</v>
      </c>
      <c r="CC7">
        <v>0.16140421699999999</v>
      </c>
      <c r="CD7">
        <v>0.19021577602092374</v>
      </c>
      <c r="CE7">
        <v>0</v>
      </c>
      <c r="CF7">
        <v>0.19251941738811312</v>
      </c>
      <c r="CG7">
        <v>8.6021504999999998E-2</v>
      </c>
      <c r="CH7">
        <v>0.48080499999999998</v>
      </c>
      <c r="CI7">
        <v>7.754943776657619E-2</v>
      </c>
      <c r="CJ7">
        <v>0.1166350779997084</v>
      </c>
      <c r="CK7">
        <v>0.14139271827500885</v>
      </c>
      <c r="CL7">
        <v>0</v>
      </c>
      <c r="CM7">
        <v>0.20619353840999008</v>
      </c>
      <c r="CN7">
        <v>7.0049472439910693E-2</v>
      </c>
      <c r="CO7">
        <v>0.3154843670923515</v>
      </c>
      <c r="CP7">
        <v>0</v>
      </c>
      <c r="CQ7">
        <v>0.52173913000000005</v>
      </c>
      <c r="CR7">
        <v>7.5117371000000002E-2</v>
      </c>
      <c r="CS7">
        <v>0.13655722174332363</v>
      </c>
      <c r="CT7">
        <v>0.28885385198647201</v>
      </c>
      <c r="CU7">
        <v>7.0366786876594242E-2</v>
      </c>
      <c r="CV7">
        <v>0</v>
      </c>
      <c r="CW7">
        <v>0</v>
      </c>
      <c r="CX7">
        <v>6.7534999999999998E-2</v>
      </c>
      <c r="CY7">
        <v>0.26344531588739911</v>
      </c>
      <c r="CZ7">
        <v>0</v>
      </c>
      <c r="DA7">
        <v>7.4990626171728525E-2</v>
      </c>
      <c r="DB7">
        <v>0.52970777787587187</v>
      </c>
      <c r="DC7">
        <v>0</v>
      </c>
      <c r="DD7">
        <v>0.43498900000000001</v>
      </c>
      <c r="DE7">
        <v>0.15896197828181971</v>
      </c>
      <c r="DF7">
        <v>8.0268900817739422E-2</v>
      </c>
      <c r="DG7">
        <v>0</v>
      </c>
      <c r="DH7">
        <v>6.5995709999999999E-2</v>
      </c>
      <c r="DI7">
        <v>0.125</v>
      </c>
      <c r="DJ7">
        <v>0.193716</v>
      </c>
      <c r="DK7">
        <v>0.125781</v>
      </c>
      <c r="DL7">
        <v>0.11249000000000001</v>
      </c>
      <c r="DM7">
        <v>4.1381250269301416E-2</v>
      </c>
      <c r="DN7">
        <v>0.112486</v>
      </c>
      <c r="DO7">
        <v>0</v>
      </c>
      <c r="DP7">
        <v>0.3073804938259746</v>
      </c>
      <c r="DQ7">
        <v>0.1124898934861321</v>
      </c>
      <c r="DR7">
        <v>6.6277000000000003E-2</v>
      </c>
      <c r="DS7">
        <v>0.26491500000000001</v>
      </c>
      <c r="DT7">
        <v>5.0879256999999997E-2</v>
      </c>
      <c r="DU7">
        <v>6.2637018000000003E-2</v>
      </c>
      <c r="DV7">
        <v>0.10238999999999999</v>
      </c>
      <c r="DW7">
        <v>0.11410233553218042</v>
      </c>
      <c r="DX7">
        <v>0</v>
      </c>
      <c r="DY7">
        <v>0</v>
      </c>
      <c r="DZ7">
        <v>0</v>
      </c>
      <c r="EA7">
        <v>0.53287200000000001</v>
      </c>
      <c r="EB7">
        <v>9.3954999999999997E-2</v>
      </c>
      <c r="EC7">
        <v>0.42626900000000001</v>
      </c>
      <c r="ED7">
        <v>5.6843009999999999E-2</v>
      </c>
      <c r="EE7">
        <v>0</v>
      </c>
      <c r="EF7">
        <v>0.20105554159336517</v>
      </c>
      <c r="EG7">
        <v>3.858198660095833E-2</v>
      </c>
      <c r="EH7">
        <v>0.21333333300000001</v>
      </c>
      <c r="EI7">
        <v>0</v>
      </c>
      <c r="EJ7">
        <v>3.5491136776230912E-2</v>
      </c>
      <c r="EK7">
        <v>0.26819838339401436</v>
      </c>
      <c r="EL7">
        <v>7.429760322897383E-2</v>
      </c>
      <c r="EM7">
        <v>0</v>
      </c>
      <c r="EN7">
        <v>0</v>
      </c>
      <c r="EO7">
        <v>9.8765000000000006E-2</v>
      </c>
      <c r="EP7">
        <v>0</v>
      </c>
      <c r="EQ7">
        <v>3.8770432563170004E-2</v>
      </c>
      <c r="ER7">
        <v>3.4271601240323524E-2</v>
      </c>
      <c r="ES7">
        <v>0.12534300000000001</v>
      </c>
      <c r="ET7">
        <v>0.11347500000000001</v>
      </c>
      <c r="EU7">
        <v>8.9289451288418878E-2</v>
      </c>
      <c r="EV7">
        <v>4.7976011994002997E-2</v>
      </c>
      <c r="EW7">
        <v>0</v>
      </c>
      <c r="EX7">
        <v>0</v>
      </c>
      <c r="EY7">
        <v>4.3057050592034442E-2</v>
      </c>
      <c r="EZ7">
        <v>0.19929873749730509</v>
      </c>
      <c r="FA7">
        <v>0</v>
      </c>
      <c r="FB7">
        <v>5.982068748925097E-2</v>
      </c>
      <c r="FC7">
        <v>0</v>
      </c>
      <c r="FD7">
        <v>0.37057636867584132</v>
      </c>
      <c r="FE7">
        <v>0</v>
      </c>
      <c r="FF7">
        <v>0</v>
      </c>
      <c r="FG7">
        <v>0</v>
      </c>
      <c r="FH7">
        <v>0</v>
      </c>
    </row>
    <row r="8" x14ac:dyDescent="0.25">
      <c r="A8" t="s">
        <v>4</v>
      </c>
      <c r="B8">
        <v>0.31055900600000003</v>
      </c>
      <c r="C8">
        <v>0</v>
      </c>
      <c r="D8">
        <v>0</v>
      </c>
      <c r="E8">
        <v>0</v>
      </c>
      <c r="F8">
        <v>9.6551724000000005E-2</v>
      </c>
      <c r="G8">
        <v>0</v>
      </c>
      <c r="H8">
        <v>0</v>
      </c>
      <c r="I8">
        <v>0.19685039370078738</v>
      </c>
      <c r="J8">
        <v>0</v>
      </c>
      <c r="K8">
        <v>0</v>
      </c>
      <c r="L8">
        <v>0</v>
      </c>
      <c r="M8">
        <v>0</v>
      </c>
      <c r="N8">
        <v>0</v>
      </c>
      <c r="O8">
        <v>0.20867491399999999</v>
      </c>
      <c r="P8">
        <v>0.10673199999999999</v>
      </c>
      <c r="Q8">
        <v>0.46666666699999998</v>
      </c>
      <c r="R8">
        <v>0.24520750685267409</v>
      </c>
      <c r="S8">
        <v>0</v>
      </c>
      <c r="T8">
        <v>0.29750836742283376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0.25892122321783595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0.23702499767207591</v>
      </c>
      <c r="AL8">
        <v>0.18898998353087285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0.12485841947077868</v>
      </c>
      <c r="AT8">
        <v>0</v>
      </c>
      <c r="AU8">
        <v>0</v>
      </c>
      <c r="AV8">
        <v>0.13065795613625758</v>
      </c>
      <c r="AW8">
        <v>0</v>
      </c>
      <c r="AX8">
        <v>0</v>
      </c>
      <c r="AY8">
        <v>0.11363636363636363</v>
      </c>
      <c r="AZ8">
        <v>0</v>
      </c>
      <c r="BA8">
        <v>0.11553061561313747</v>
      </c>
      <c r="BB8">
        <v>0</v>
      </c>
      <c r="BC8">
        <v>0</v>
      </c>
      <c r="BD8">
        <v>0</v>
      </c>
      <c r="BE8">
        <v>0</v>
      </c>
      <c r="BF8">
        <v>0</v>
      </c>
      <c r="BG8">
        <v>9.0188752174193143E-2</v>
      </c>
      <c r="BH8">
        <v>0</v>
      </c>
      <c r="BI8">
        <v>0.123893805</v>
      </c>
      <c r="BJ8">
        <v>0.15714400000000001</v>
      </c>
      <c r="BK8">
        <v>0</v>
      </c>
      <c r="BL8">
        <v>0.10132885556295418</v>
      </c>
      <c r="BM8">
        <v>0</v>
      </c>
      <c r="BN8">
        <v>0</v>
      </c>
      <c r="BO8">
        <v>0</v>
      </c>
      <c r="BP8">
        <v>9.9140000000000006E-2</v>
      </c>
      <c r="BQ8">
        <v>0.12377331799999999</v>
      </c>
      <c r="BR8">
        <v>0</v>
      </c>
      <c r="BS8">
        <v>0</v>
      </c>
      <c r="BT8">
        <v>0.12155521211384514</v>
      </c>
      <c r="BV8">
        <v>0</v>
      </c>
      <c r="BW8">
        <v>0</v>
      </c>
      <c r="BX8">
        <v>0</v>
      </c>
      <c r="BY8">
        <v>0</v>
      </c>
      <c r="BZ8">
        <v>0.11950490800000001</v>
      </c>
      <c r="CA8">
        <v>9.9172617023688084E-2</v>
      </c>
      <c r="CB8">
        <v>0</v>
      </c>
      <c r="CC8">
        <v>0.14122868999999999</v>
      </c>
      <c r="CD8">
        <v>0</v>
      </c>
      <c r="CE8">
        <v>0</v>
      </c>
      <c r="CF8">
        <v>0</v>
      </c>
      <c r="CG8">
        <v>0</v>
      </c>
      <c r="CH8">
        <v>0.10517600000000001</v>
      </c>
      <c r="CI8">
        <v>0</v>
      </c>
      <c r="CJ8">
        <v>0.10205569324974485</v>
      </c>
      <c r="CK8">
        <v>0.12371862849063274</v>
      </c>
      <c r="CL8">
        <v>0</v>
      </c>
      <c r="CM8">
        <v>9.0209673054370665E-2</v>
      </c>
      <c r="CN8">
        <v>0</v>
      </c>
      <c r="CO8">
        <v>0</v>
      </c>
      <c r="CP8">
        <v>0</v>
      </c>
      <c r="CQ8">
        <v>0</v>
      </c>
      <c r="CR8">
        <v>6.57277E-2</v>
      </c>
      <c r="CS8">
        <v>5.9743784512704089E-2</v>
      </c>
      <c r="CT8">
        <v>0</v>
      </c>
      <c r="CU8">
        <v>6.1570938517019967E-2</v>
      </c>
      <c r="CV8">
        <v>0</v>
      </c>
      <c r="CW8">
        <v>0</v>
      </c>
      <c r="CX8">
        <v>5.7993000000000003E-2</v>
      </c>
      <c r="CY8">
        <v>0</v>
      </c>
      <c r="CZ8">
        <v>0</v>
      </c>
      <c r="DA8">
        <v>6.5616797900262466E-2</v>
      </c>
      <c r="DB8">
        <v>0</v>
      </c>
      <c r="DC8">
        <v>5.8967231067306884E-2</v>
      </c>
      <c r="DD8">
        <v>9.5154000000000002E-2</v>
      </c>
      <c r="DE8">
        <v>6.9545865498296125E-2</v>
      </c>
      <c r="DF8">
        <v>7.0235288215521996E-2</v>
      </c>
      <c r="DG8">
        <v>0</v>
      </c>
      <c r="DH8">
        <v>0</v>
      </c>
      <c r="DI8">
        <v>0</v>
      </c>
      <c r="DJ8">
        <v>8.4751000000000007E-2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7.7267000000000002E-2</v>
      </c>
      <c r="DT8">
        <v>0</v>
      </c>
      <c r="DU8">
        <v>5.4807390999999997E-2</v>
      </c>
      <c r="DV8">
        <v>0</v>
      </c>
      <c r="DW8">
        <v>0</v>
      </c>
      <c r="DX8">
        <v>0</v>
      </c>
      <c r="DY8">
        <v>0.15367700000000001</v>
      </c>
      <c r="DZ8">
        <v>0</v>
      </c>
      <c r="EA8">
        <v>0</v>
      </c>
      <c r="EB8">
        <v>0</v>
      </c>
      <c r="EC8">
        <v>0.18649299999999999</v>
      </c>
      <c r="ED8">
        <v>4.9737634000000003E-2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8.6419999999999997E-2</v>
      </c>
      <c r="EP8">
        <v>0</v>
      </c>
      <c r="EQ8">
        <v>0</v>
      </c>
      <c r="ER8">
        <v>0</v>
      </c>
      <c r="ES8">
        <v>5.4836999999999997E-2</v>
      </c>
      <c r="ET8">
        <v>3.3097000000000001E-2</v>
      </c>
      <c r="EU8">
        <v>0</v>
      </c>
      <c r="EV8">
        <v>0.12593703148425786</v>
      </c>
      <c r="EW8">
        <v>0</v>
      </c>
      <c r="EX8">
        <v>0</v>
      </c>
      <c r="EY8">
        <v>3.7674919268030141E-2</v>
      </c>
      <c r="EZ8">
        <v>3.4877279062028393E-2</v>
      </c>
      <c r="FA8">
        <v>0</v>
      </c>
      <c r="FB8">
        <v>0</v>
      </c>
      <c r="FC8">
        <v>0</v>
      </c>
      <c r="FD8">
        <v>0</v>
      </c>
      <c r="FE8">
        <v>9.1096489401574152E-2</v>
      </c>
      <c r="FF8">
        <v>0</v>
      </c>
      <c r="FG8">
        <v>0</v>
      </c>
      <c r="FH8">
        <v>0.14415831878449825</v>
      </c>
    </row>
    <row r="9" x14ac:dyDescent="0.25">
      <c r="A9" t="s">
        <v>345</v>
      </c>
      <c r="B9" t="s">
        <v>5</v>
      </c>
      <c r="C9" t="s">
        <v>6</v>
      </c>
      <c r="D9" t="s">
        <v>7</v>
      </c>
      <c r="E9" t="s">
        <v>61</v>
      </c>
      <c r="F9" t="s">
        <v>8</v>
      </c>
      <c r="G9" t="s">
        <v>9</v>
      </c>
      <c r="H9" t="s">
        <v>10</v>
      </c>
      <c r="I9" t="s">
        <v>62</v>
      </c>
      <c r="J9" t="s">
        <v>11</v>
      </c>
      <c r="K9" t="s">
        <v>12</v>
      </c>
      <c r="L9" t="s">
        <v>63</v>
      </c>
      <c r="M9" t="s">
        <v>13</v>
      </c>
      <c r="N9" t="s">
        <v>14</v>
      </c>
      <c r="O9" t="s">
        <v>15</v>
      </c>
      <c r="P9" t="s">
        <v>298</v>
      </c>
      <c r="Q9" t="s">
        <v>16</v>
      </c>
      <c r="R9" t="s">
        <v>212</v>
      </c>
      <c r="S9" t="s">
        <v>17</v>
      </c>
      <c r="T9" t="s">
        <v>213</v>
      </c>
      <c r="U9" t="s">
        <v>114</v>
      </c>
      <c r="V9" t="s">
        <v>18</v>
      </c>
      <c r="W9" t="s">
        <v>64</v>
      </c>
      <c r="X9" t="s">
        <v>9</v>
      </c>
      <c r="Y9" t="s">
        <v>64</v>
      </c>
      <c r="Z9" t="s">
        <v>115</v>
      </c>
      <c r="AA9" t="s">
        <v>116</v>
      </c>
      <c r="AB9" t="s">
        <v>65</v>
      </c>
      <c r="AC9" t="s">
        <v>117</v>
      </c>
      <c r="AD9" t="s">
        <v>214</v>
      </c>
      <c r="AE9" t="s">
        <v>118</v>
      </c>
      <c r="AF9" t="s">
        <v>119</v>
      </c>
      <c r="AG9" t="s">
        <v>65</v>
      </c>
      <c r="AH9" t="s">
        <v>120</v>
      </c>
      <c r="AI9" t="s">
        <v>66</v>
      </c>
      <c r="AJ9" t="s">
        <v>19</v>
      </c>
      <c r="AK9" t="s">
        <v>118</v>
      </c>
      <c r="AL9" t="s">
        <v>18</v>
      </c>
      <c r="AM9" t="s">
        <v>121</v>
      </c>
      <c r="AN9" t="s">
        <v>20</v>
      </c>
      <c r="AO9" t="s">
        <v>66</v>
      </c>
      <c r="AP9" t="s">
        <v>122</v>
      </c>
      <c r="AQ9" t="s">
        <v>123</v>
      </c>
      <c r="AR9" t="s">
        <v>67</v>
      </c>
      <c r="AS9" t="s">
        <v>124</v>
      </c>
      <c r="AT9" t="s">
        <v>125</v>
      </c>
      <c r="AU9" t="s">
        <v>21</v>
      </c>
      <c r="AV9" t="s">
        <v>68</v>
      </c>
      <c r="AW9" t="s">
        <v>126</v>
      </c>
      <c r="AX9" t="s">
        <v>71</v>
      </c>
      <c r="AY9" t="s">
        <v>69</v>
      </c>
      <c r="AZ9" t="s">
        <v>127</v>
      </c>
      <c r="BA9" t="s">
        <v>70</v>
      </c>
      <c r="BB9" t="s">
        <v>128</v>
      </c>
      <c r="BC9" t="s">
        <v>71</v>
      </c>
      <c r="BD9" t="s">
        <v>129</v>
      </c>
      <c r="BE9" t="s">
        <v>128</v>
      </c>
      <c r="BF9" t="s">
        <v>130</v>
      </c>
      <c r="BG9" t="s">
        <v>72</v>
      </c>
      <c r="BH9" t="s">
        <v>131</v>
      </c>
      <c r="BI9" t="s">
        <v>22</v>
      </c>
      <c r="BJ9" t="s">
        <v>299</v>
      </c>
      <c r="BK9" t="s">
        <v>132</v>
      </c>
      <c r="BL9" t="s">
        <v>133</v>
      </c>
      <c r="BM9" t="s">
        <v>134</v>
      </c>
      <c r="BN9" t="s">
        <v>24</v>
      </c>
      <c r="BO9" t="s">
        <v>300</v>
      </c>
      <c r="BP9" t="s">
        <v>23</v>
      </c>
      <c r="BR9" t="s">
        <v>135</v>
      </c>
      <c r="BS9" t="s">
        <v>24</v>
      </c>
      <c r="BT9" t="s">
        <v>131</v>
      </c>
      <c r="BU9" t="s">
        <v>25</v>
      </c>
      <c r="BV9" t="s">
        <v>41</v>
      </c>
      <c r="BW9" t="s">
        <v>301</v>
      </c>
      <c r="BX9" t="s">
        <v>215</v>
      </c>
      <c r="BY9" t="s">
        <v>216</v>
      </c>
      <c r="BZ9" t="s">
        <v>26</v>
      </c>
      <c r="CA9" t="s">
        <v>217</v>
      </c>
      <c r="CB9" t="s">
        <v>136</v>
      </c>
      <c r="CC9" t="s">
        <v>27</v>
      </c>
      <c r="CD9" t="s">
        <v>218</v>
      </c>
      <c r="CE9" t="s">
        <v>73</v>
      </c>
      <c r="CF9" t="s">
        <v>137</v>
      </c>
      <c r="CG9" t="s">
        <v>28</v>
      </c>
      <c r="CH9" t="s">
        <v>302</v>
      </c>
      <c r="CI9" t="s">
        <v>74</v>
      </c>
      <c r="CJ9" t="s">
        <v>75</v>
      </c>
      <c r="CK9" t="s">
        <v>22</v>
      </c>
      <c r="CL9" t="s">
        <v>219</v>
      </c>
      <c r="CM9" t="s">
        <v>220</v>
      </c>
      <c r="CN9" t="s">
        <v>76</v>
      </c>
      <c r="CO9" t="s">
        <v>138</v>
      </c>
      <c r="CP9" t="s">
        <v>221</v>
      </c>
      <c r="CQ9" t="s">
        <v>29</v>
      </c>
      <c r="CR9" t="s">
        <v>30</v>
      </c>
      <c r="CS9" t="s">
        <v>139</v>
      </c>
      <c r="CT9" t="s">
        <v>140</v>
      </c>
      <c r="CU9" t="s">
        <v>77</v>
      </c>
      <c r="CV9" t="s">
        <v>78</v>
      </c>
      <c r="CW9" t="s">
        <v>31</v>
      </c>
      <c r="CX9" t="s">
        <v>32</v>
      </c>
      <c r="CY9" t="s">
        <v>141</v>
      </c>
      <c r="CZ9" t="s">
        <v>222</v>
      </c>
      <c r="DA9" t="s">
        <v>30</v>
      </c>
      <c r="DB9" t="s">
        <v>142</v>
      </c>
      <c r="DC9" t="s">
        <v>79</v>
      </c>
      <c r="DD9" t="s">
        <v>303</v>
      </c>
      <c r="DE9" t="s">
        <v>80</v>
      </c>
      <c r="DF9" t="s">
        <v>81</v>
      </c>
      <c r="DG9" t="s">
        <v>78</v>
      </c>
      <c r="DH9" t="s">
        <v>33</v>
      </c>
      <c r="DI9" t="s">
        <v>34</v>
      </c>
      <c r="DJ9" t="s">
        <v>304</v>
      </c>
      <c r="DK9" t="s">
        <v>305</v>
      </c>
      <c r="DL9" t="s">
        <v>306</v>
      </c>
      <c r="DM9" t="s">
        <v>307</v>
      </c>
      <c r="DN9" t="s">
        <v>82</v>
      </c>
      <c r="DO9" t="s">
        <v>35</v>
      </c>
      <c r="DP9" t="s">
        <v>143</v>
      </c>
      <c r="DQ9" t="s">
        <v>82</v>
      </c>
      <c r="DR9" t="s">
        <v>36</v>
      </c>
      <c r="DS9" t="s">
        <v>308</v>
      </c>
      <c r="DT9" t="s">
        <v>37</v>
      </c>
      <c r="DU9" t="s">
        <v>38</v>
      </c>
      <c r="DV9" t="s">
        <v>309</v>
      </c>
      <c r="DW9" t="s">
        <v>83</v>
      </c>
      <c r="DX9" t="s">
        <v>310</v>
      </c>
      <c r="DY9" t="s">
        <v>39</v>
      </c>
      <c r="DZ9" t="s">
        <v>84</v>
      </c>
      <c r="EA9" t="s">
        <v>311</v>
      </c>
      <c r="EB9" t="s">
        <v>312</v>
      </c>
      <c r="EC9" t="s">
        <v>313</v>
      </c>
      <c r="ED9" t="s">
        <v>40</v>
      </c>
      <c r="EE9" t="s">
        <v>314</v>
      </c>
      <c r="EF9" t="s">
        <v>85</v>
      </c>
      <c r="EG9" t="s">
        <v>315</v>
      </c>
      <c r="EH9" t="s">
        <v>41</v>
      </c>
      <c r="EI9" t="s">
        <v>42</v>
      </c>
      <c r="EJ9" t="s">
        <v>316</v>
      </c>
      <c r="EK9" t="s">
        <v>317</v>
      </c>
      <c r="EL9" t="s">
        <v>318</v>
      </c>
      <c r="EM9" t="s">
        <v>319</v>
      </c>
      <c r="EN9" t="s">
        <v>320</v>
      </c>
      <c r="EO9" t="s">
        <v>43</v>
      </c>
      <c r="EP9" t="s">
        <v>44</v>
      </c>
      <c r="EQ9" t="s">
        <v>321</v>
      </c>
      <c r="ER9" t="s">
        <v>322</v>
      </c>
      <c r="ES9" t="s">
        <v>45</v>
      </c>
      <c r="ET9" t="s">
        <v>46</v>
      </c>
      <c r="EU9" t="s">
        <v>144</v>
      </c>
      <c r="EV9" t="s">
        <v>323</v>
      </c>
      <c r="EW9" t="s">
        <v>47</v>
      </c>
      <c r="EX9" t="s">
        <v>234</v>
      </c>
      <c r="EY9" t="s">
        <v>235</v>
      </c>
      <c r="EZ9" t="s">
        <v>236</v>
      </c>
      <c r="FA9" t="s">
        <v>237</v>
      </c>
      <c r="FB9" t="s">
        <v>238</v>
      </c>
      <c r="FC9" t="s">
        <v>239</v>
      </c>
      <c r="FD9" t="s">
        <v>240</v>
      </c>
      <c r="FE9" t="s">
        <v>241</v>
      </c>
      <c r="FF9" t="s">
        <v>242</v>
      </c>
      <c r="FG9" t="s">
        <v>243</v>
      </c>
      <c r="FH9" t="s">
        <v>244</v>
      </c>
    </row>
    <row r="18" x14ac:dyDescent="0.25">
      <c r="F18" t="s">
        <v>1</v>
      </c>
      <c r="G18" cm="1">
        <f t="array" ref="G18">SUM(B5:FH5*$B$11:$FH$11)</f>
        <v>0</v>
      </c>
    </row>
    <row r="19" x14ac:dyDescent="0.25">
      <c r="F19" t="s">
        <v>2</v>
      </c>
      <c r="G19" cm="1">
        <f t="array" ref="G19">SUM(B6:FH6*$B$11:$FH$11)</f>
        <v>0</v>
      </c>
    </row>
    <row r="20" x14ac:dyDescent="0.25">
      <c r="F20" t="s">
        <v>4</v>
      </c>
      <c r="G20" cm="1">
        <f t="array" ref="G20">SUM(B7:FH7*$B$11:$FH$11)</f>
        <v>0</v>
      </c>
    </row>
    <row r="21" x14ac:dyDescent="0.25">
      <c r="F21" t="s">
        <v>3</v>
      </c>
      <c r="G21" cm="1">
        <f t="array" ref="G21">SUM(B8:FH8*$B$11:$FH$11)</f>
        <v>0</v>
      </c>
    </row>
    <row r="22" x14ac:dyDescent="0.25">
      <c r="G22">
        <f>SUM(G18:G21)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5B6D-6475-4C62-BC29-078949105FBA}">
  <dimension ref="A1:G47"/>
  <sheetViews>
    <sheetView workbookViewId="0">
      <selection activeCell="F34" sqref="F1:F34"/>
    </sheetView>
  </sheetViews>
  <sheetFormatPr defaultRowHeight="15" x14ac:dyDescent="0.25"/>
  <sheetData>
    <row r="1" x14ac:dyDescent="0.25">
      <c r="A1">
        <v>75.4442649434571</v>
      </c>
      <c r="B1">
        <v>3.4602076124568199E-3</v>
      </c>
      <c r="C1">
        <f t="shared" ref="C1:C31" si="0">B1*100</f>
        <v>0.34602076124568198</v>
      </c>
      <c r="F1">
        <v>79.491525423728802</v>
      </c>
      <c r="G1">
        <v>1E-4</v>
      </c>
    </row>
    <row r="2" x14ac:dyDescent="0.25">
      <c r="A2">
        <v>88.368336025848095</v>
      </c>
      <c r="B2">
        <v>6.2283737024222295E-3</v>
      </c>
      <c r="C2">
        <f t="shared" si="0"/>
        <v>0.62283737024222297</v>
      </c>
      <c r="F2">
        <v>96.779661016949106</v>
      </c>
      <c r="G2">
        <v>3.5587188612099304E-3</v>
      </c>
    </row>
    <row r="3" x14ac:dyDescent="0.25">
      <c r="A3">
        <v>104.523424878836</v>
      </c>
      <c r="B3">
        <v>7.6124567474049297E-3</v>
      </c>
      <c r="C3">
        <f t="shared" si="0"/>
        <v>0.76124567474049298</v>
      </c>
      <c r="F3">
        <v>113.559322033898</v>
      </c>
      <c r="G3">
        <v>5.6939501779359599E-3</v>
      </c>
    </row>
    <row r="4" x14ac:dyDescent="0.25">
      <c r="A4">
        <v>120.67851373182501</v>
      </c>
      <c r="B4">
        <v>1.1764705882353E-2</v>
      </c>
      <c r="C4">
        <f t="shared" si="0"/>
        <v>1.1764705882352999</v>
      </c>
      <c r="F4">
        <v>131.86440677966101</v>
      </c>
      <c r="G4">
        <v>9.9644128113878499E-3</v>
      </c>
    </row>
    <row r="5" x14ac:dyDescent="0.25">
      <c r="A5">
        <v>136.833602584814</v>
      </c>
      <c r="B5">
        <v>1.7301038062283801E-2</v>
      </c>
      <c r="C5">
        <f t="shared" si="0"/>
        <v>1.73010380622838</v>
      </c>
      <c r="F5">
        <v>156.77966101694901</v>
      </c>
      <c r="G5">
        <v>1.42348754448399E-2</v>
      </c>
    </row>
    <row r="6" x14ac:dyDescent="0.25">
      <c r="A6">
        <v>154.28109854604099</v>
      </c>
      <c r="B6">
        <v>2.42214532871972E-2</v>
      </c>
      <c r="C6">
        <f t="shared" si="0"/>
        <v>2.4221453287197199</v>
      </c>
      <c r="F6">
        <v>181.694915254237</v>
      </c>
      <c r="G6">
        <v>2.7046263345195797E-2</v>
      </c>
    </row>
    <row r="7" x14ac:dyDescent="0.25">
      <c r="A7">
        <v>173.021001615508</v>
      </c>
      <c r="B7">
        <v>3.5294117647058899E-2</v>
      </c>
      <c r="C7">
        <f t="shared" si="0"/>
        <v>3.5294117647058898</v>
      </c>
      <c r="F7">
        <v>209.66101694915201</v>
      </c>
      <c r="G7">
        <v>5.2669039145907502E-2</v>
      </c>
    </row>
    <row r="8" x14ac:dyDescent="0.25">
      <c r="A8">
        <v>191.11470113085599</v>
      </c>
      <c r="B8">
        <v>4.9134948096885803E-2</v>
      </c>
      <c r="C8">
        <f t="shared" si="0"/>
        <v>4.9134948096885802</v>
      </c>
      <c r="F8">
        <v>235.08474576271101</v>
      </c>
      <c r="G8">
        <v>8.0427046263345209E-2</v>
      </c>
    </row>
    <row r="9" x14ac:dyDescent="0.25">
      <c r="A9">
        <v>207.26978998384399</v>
      </c>
      <c r="B9">
        <v>6.2975778546712796E-2</v>
      </c>
      <c r="C9">
        <f t="shared" si="0"/>
        <v>6.29757785467128</v>
      </c>
      <c r="F9">
        <v>264.06779661016901</v>
      </c>
      <c r="G9">
        <v>0.120996441281138</v>
      </c>
    </row>
    <row r="10" x14ac:dyDescent="0.25">
      <c r="A10">
        <v>220.84006462035501</v>
      </c>
      <c r="B10">
        <v>7.5432525951557E-2</v>
      </c>
      <c r="C10">
        <f t="shared" si="0"/>
        <v>7.5432525951556997</v>
      </c>
      <c r="F10">
        <v>283.898305084745</v>
      </c>
      <c r="G10">
        <v>0.15088967971530201</v>
      </c>
    </row>
    <row r="11" x14ac:dyDescent="0.25">
      <c r="A11">
        <v>237.64135702746299</v>
      </c>
      <c r="B11">
        <v>9.4809688581314902E-2</v>
      </c>
      <c r="C11">
        <f t="shared" si="0"/>
        <v>9.4809688581314902</v>
      </c>
      <c r="F11">
        <v>303.72881355932202</v>
      </c>
      <c r="G11">
        <v>0.185053380782918</v>
      </c>
    </row>
    <row r="12" x14ac:dyDescent="0.25">
      <c r="A12">
        <v>250.565428109854</v>
      </c>
      <c r="B12">
        <v>0.10865051903114101</v>
      </c>
      <c r="C12">
        <f t="shared" si="0"/>
        <v>10.8650519031141</v>
      </c>
      <c r="F12">
        <v>323.05084745762701</v>
      </c>
      <c r="G12">
        <v>0.225622775800711</v>
      </c>
    </row>
    <row r="13" x14ac:dyDescent="0.25">
      <c r="A13">
        <v>262.19709208400599</v>
      </c>
      <c r="B13">
        <v>0.123875432525951</v>
      </c>
      <c r="C13">
        <f t="shared" si="0"/>
        <v>12.387543252595099</v>
      </c>
      <c r="F13">
        <v>341.35593220338899</v>
      </c>
      <c r="G13">
        <v>0.27259786476868297</v>
      </c>
    </row>
    <row r="14" x14ac:dyDescent="0.25">
      <c r="A14">
        <v>268.65912762520099</v>
      </c>
      <c r="B14">
        <v>0.14878892733564</v>
      </c>
      <c r="C14">
        <f t="shared" si="0"/>
        <v>14.878892733564001</v>
      </c>
      <c r="F14">
        <v>357.11864406779603</v>
      </c>
      <c r="G14">
        <v>0.31957295373665401</v>
      </c>
    </row>
    <row r="15" x14ac:dyDescent="0.25">
      <c r="A15">
        <v>280.29079159935299</v>
      </c>
      <c r="B15">
        <v>0.166782006920415</v>
      </c>
      <c r="C15">
        <f t="shared" si="0"/>
        <v>16.6782006920415</v>
      </c>
      <c r="F15">
        <v>370.33898305084699</v>
      </c>
      <c r="G15">
        <v>0.36868327402135198</v>
      </c>
    </row>
    <row r="16" x14ac:dyDescent="0.25">
      <c r="A16">
        <v>284.81421647819002</v>
      </c>
      <c r="B16">
        <v>0.19584775086505102</v>
      </c>
      <c r="C16">
        <f t="shared" si="0"/>
        <v>19.5847750865051</v>
      </c>
      <c r="F16">
        <v>386.10169491525397</v>
      </c>
      <c r="G16">
        <v>0.42206405693950105</v>
      </c>
    </row>
    <row r="17" x14ac:dyDescent="0.25">
      <c r="A17">
        <v>294.50726978998301</v>
      </c>
      <c r="B17">
        <v>0.21937716262975701</v>
      </c>
      <c r="C17">
        <f t="shared" si="0"/>
        <v>21.937716262975702</v>
      </c>
      <c r="F17">
        <v>413.05084745762701</v>
      </c>
      <c r="G17">
        <v>0.48825622775800703</v>
      </c>
    </row>
    <row r="18" x14ac:dyDescent="0.25">
      <c r="A18">
        <v>299.03069466881999</v>
      </c>
      <c r="B18">
        <v>0.25536332179930799</v>
      </c>
      <c r="C18">
        <f t="shared" si="0"/>
        <v>25.536332179930799</v>
      </c>
      <c r="F18">
        <v>448.13559322033802</v>
      </c>
      <c r="G18">
        <v>0.53736654804270401</v>
      </c>
    </row>
    <row r="19" x14ac:dyDescent="0.25">
      <c r="A19">
        <v>306.138933764135</v>
      </c>
      <c r="B19">
        <v>0.28719723183390899</v>
      </c>
      <c r="C19">
        <f t="shared" si="0"/>
        <v>28.719723183390901</v>
      </c>
      <c r="F19">
        <v>490.84745762711799</v>
      </c>
      <c r="G19">
        <v>0.60355871886120904</v>
      </c>
    </row>
    <row r="20" x14ac:dyDescent="0.25">
      <c r="A20">
        <v>311.30856219709199</v>
      </c>
      <c r="B20">
        <v>0.319031141868512</v>
      </c>
      <c r="C20">
        <f t="shared" si="0"/>
        <v>31.903114186851202</v>
      </c>
      <c r="F20">
        <v>528.47457627118604</v>
      </c>
      <c r="G20">
        <v>0.65266903914590702</v>
      </c>
    </row>
    <row r="21" x14ac:dyDescent="0.25">
      <c r="A21">
        <v>314.53957996768901</v>
      </c>
      <c r="B21">
        <v>0.37301038062283703</v>
      </c>
      <c r="C21">
        <f t="shared" si="0"/>
        <v>37.301038062283702</v>
      </c>
    </row>
    <row r="22" x14ac:dyDescent="0.25">
      <c r="A22">
        <v>328.1098546042</v>
      </c>
      <c r="B22">
        <v>0.41730103806228303</v>
      </c>
      <c r="C22">
        <f t="shared" si="0"/>
        <v>41.7301038062283</v>
      </c>
    </row>
    <row r="23" x14ac:dyDescent="0.25">
      <c r="A23">
        <v>343.61873990306901</v>
      </c>
      <c r="B23">
        <v>0.45467128027681603</v>
      </c>
      <c r="C23">
        <f t="shared" si="0"/>
        <v>45.467128027681603</v>
      </c>
    </row>
    <row r="24" x14ac:dyDescent="0.25">
      <c r="A24">
        <v>360.42003231017702</v>
      </c>
      <c r="B24">
        <v>0.48373702422145298</v>
      </c>
      <c r="C24">
        <f t="shared" si="0"/>
        <v>48.3737024221453</v>
      </c>
    </row>
    <row r="25" x14ac:dyDescent="0.25">
      <c r="A25">
        <v>374.63651050080699</v>
      </c>
      <c r="B25">
        <v>0.50449826989619295</v>
      </c>
      <c r="C25">
        <f t="shared" si="0"/>
        <v>50.449826989619297</v>
      </c>
    </row>
    <row r="26" x14ac:dyDescent="0.25">
      <c r="A26">
        <v>390.14539579967601</v>
      </c>
      <c r="B26">
        <v>0.53217993079584702</v>
      </c>
      <c r="C26">
        <f t="shared" si="0"/>
        <v>53.217993079584701</v>
      </c>
    </row>
    <row r="27" x14ac:dyDescent="0.25">
      <c r="A27">
        <v>410.82390953150201</v>
      </c>
      <c r="B27">
        <v>0.56539792387543197</v>
      </c>
      <c r="C27">
        <f t="shared" si="0"/>
        <v>56.539792387543194</v>
      </c>
    </row>
    <row r="28" x14ac:dyDescent="0.25">
      <c r="A28">
        <v>437.96445880452302</v>
      </c>
      <c r="B28">
        <v>0.60553633217993008</v>
      </c>
      <c r="C28">
        <f t="shared" si="0"/>
        <v>60.55363321799301</v>
      </c>
    </row>
    <row r="29" x14ac:dyDescent="0.25">
      <c r="A29">
        <v>460.58158319870699</v>
      </c>
      <c r="B29">
        <v>0.64290657439446308</v>
      </c>
      <c r="C29">
        <f t="shared" si="0"/>
        <v>64.290657439446306</v>
      </c>
    </row>
    <row r="30" x14ac:dyDescent="0.25">
      <c r="A30">
        <v>483.84491114701098</v>
      </c>
      <c r="B30">
        <v>0.67474048442906498</v>
      </c>
      <c r="C30">
        <f t="shared" si="0"/>
        <v>67.474048442906494</v>
      </c>
    </row>
    <row r="31" x14ac:dyDescent="0.25">
      <c r="A31">
        <v>514.216478190629</v>
      </c>
      <c r="B31">
        <v>0.70795847750864993</v>
      </c>
      <c r="C31">
        <f t="shared" si="0"/>
        <v>70.795847750864993</v>
      </c>
    </row>
    <row r="32" x14ac:dyDescent="0.25">
      <c r="A32">
        <v>524.47844228094505</v>
      </c>
      <c r="B32">
        <v>0.70971428571428508</v>
      </c>
      <c r="C32">
        <v>70.971428571428504</v>
      </c>
    </row>
    <row r="33" x14ac:dyDescent="0.25">
      <c r="A33">
        <v>536.16133518775996</v>
      </c>
      <c r="B33">
        <v>0.73485714285714299</v>
      </c>
      <c r="C33">
        <v>73.485714285714295</v>
      </c>
    </row>
    <row r="34" x14ac:dyDescent="0.25">
      <c r="A34">
        <v>550.06954102920702</v>
      </c>
      <c r="B34">
        <v>0.753142857142857</v>
      </c>
      <c r="C34">
        <v>75.314285714285703</v>
      </c>
    </row>
    <row r="35" x14ac:dyDescent="0.25">
      <c r="A35">
        <v>559.52712100139001</v>
      </c>
      <c r="B35">
        <v>0.76457142857142801</v>
      </c>
      <c r="C35">
        <v>76.457142857142799</v>
      </c>
    </row>
    <row r="36" x14ac:dyDescent="0.25">
      <c r="A36">
        <v>571.21001390820504</v>
      </c>
      <c r="B36">
        <v>0.78514285714285703</v>
      </c>
      <c r="C36">
        <v>78.514285714285705</v>
      </c>
    </row>
    <row r="37" x14ac:dyDescent="0.25">
      <c r="A37">
        <v>581.78025034770496</v>
      </c>
      <c r="B37">
        <v>0.79657142857142804</v>
      </c>
      <c r="C37">
        <v>79.657142857142802</v>
      </c>
    </row>
    <row r="38" x14ac:dyDescent="0.25">
      <c r="A38">
        <v>590.68150208623001</v>
      </c>
      <c r="B38">
        <v>0.80342857142857094</v>
      </c>
      <c r="C38">
        <v>80.342857142857099</v>
      </c>
    </row>
    <row r="39" x14ac:dyDescent="0.25">
      <c r="A39">
        <v>601.808066759388</v>
      </c>
      <c r="B39">
        <v>0.82857142857142807</v>
      </c>
      <c r="C39">
        <v>82.857142857142804</v>
      </c>
    </row>
    <row r="40" x14ac:dyDescent="0.25">
      <c r="A40">
        <v>610.15299026425498</v>
      </c>
      <c r="B40">
        <v>0.83314285714285707</v>
      </c>
      <c r="C40">
        <v>83.314285714285703</v>
      </c>
    </row>
    <row r="41" x14ac:dyDescent="0.25">
      <c r="A41">
        <v>620.72322670375502</v>
      </c>
      <c r="B41">
        <v>0.84685714285714198</v>
      </c>
      <c r="C41">
        <v>84.685714285714198</v>
      </c>
    </row>
    <row r="42" x14ac:dyDescent="0.25">
      <c r="A42">
        <v>627.39916550764895</v>
      </c>
      <c r="B42">
        <v>0.8628571428571421</v>
      </c>
      <c r="C42">
        <v>86.285714285714207</v>
      </c>
    </row>
    <row r="43" x14ac:dyDescent="0.25">
      <c r="A43">
        <v>642.97635605006894</v>
      </c>
      <c r="B43">
        <v>0.872</v>
      </c>
      <c r="C43">
        <v>87.2</v>
      </c>
    </row>
    <row r="44" x14ac:dyDescent="0.25">
      <c r="A44">
        <v>654.10292072322602</v>
      </c>
      <c r="B44">
        <v>0.88571428571428501</v>
      </c>
      <c r="C44">
        <v>88.571428571428498</v>
      </c>
    </row>
    <row r="45" x14ac:dyDescent="0.25">
      <c r="A45">
        <v>669.68011126564602</v>
      </c>
      <c r="B45">
        <v>0.90628571428571403</v>
      </c>
      <c r="C45">
        <v>90.628571428571405</v>
      </c>
    </row>
    <row r="46" x14ac:dyDescent="0.25">
      <c r="A46">
        <v>682.47566063977695</v>
      </c>
      <c r="B46">
        <v>0.91085714285714203</v>
      </c>
      <c r="C46">
        <v>91.085714285714204</v>
      </c>
    </row>
    <row r="47" x14ac:dyDescent="0.25">
      <c r="A47">
        <v>693.04589707927596</v>
      </c>
      <c r="B47">
        <v>0.92</v>
      </c>
      <c r="C4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OutSewage</vt:lpstr>
      <vt:lpstr>In</vt:lpstr>
      <vt:lpstr>All</vt:lpstr>
      <vt:lpstr>ExperimentalData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johnys aslanogloy</dc:creator>
  <cp:lastModifiedBy>johnys aslanogloy</cp:lastModifiedBy>
  <dcterms:created xsi:type="dcterms:W3CDTF">2022-03-20T09:50:15Z</dcterms:created>
  <dcterms:modified xsi:type="dcterms:W3CDTF">2022-05-06T11:04:27Z</dcterms:modified>
</cp:coreProperties>
</file>