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e\Documents\HTL\HTL_Final\"/>
    </mc:Choice>
  </mc:AlternateContent>
  <xr:revisionPtr revIDLastSave="0" documentId="13_ncr:1_{AC979C2D-F407-4EC6-99F5-C3F1641A9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P" sheetId="21" r:id="rId1"/>
    <sheet name="Firefly" sheetId="22" r:id="rId2"/>
    <sheet name="LEASTSQUARES" sheetId="19" r:id="rId3"/>
    <sheet name="PSO" sheetId="18" r:id="rId4"/>
    <sheet name="General Results" sheetId="20" r:id="rId5"/>
    <sheet name="In" sheetId="13" r:id="rId6"/>
    <sheet name="OutSewage" sheetId="1" r:id="rId7"/>
    <sheet name="All" sheetId="9" r:id="rId8"/>
    <sheet name="Upgaded" sheetId="17" r:id="rId9"/>
    <sheet name="ExperimentalData" sheetId="10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6" i="22" l="1"/>
  <c r="K36" i="21"/>
  <c r="K36" i="19"/>
  <c r="K37" i="18"/>
  <c r="K25" i="21"/>
  <c r="K25" i="22"/>
  <c r="K25" i="19"/>
  <c r="K25" i="18"/>
  <c r="K15" i="21"/>
  <c r="K15" i="22"/>
  <c r="K15" i="19"/>
  <c r="K15" i="18"/>
  <c r="I14" i="18"/>
  <c r="G23" i="21" a="1"/>
  <c r="G23" i="21" s="1"/>
  <c r="G6" i="22" a="1"/>
  <c r="G6" i="22" s="1"/>
  <c r="AG3" i="20" s="1"/>
  <c r="G6" i="18" a="1"/>
  <c r="G6" i="18" s="1"/>
  <c r="I14" i="19"/>
  <c r="I14" i="22"/>
  <c r="I14" i="21"/>
  <c r="K35" i="21"/>
  <c r="K35" i="22"/>
  <c r="K35" i="19"/>
  <c r="K36" i="18"/>
  <c r="K24" i="21"/>
  <c r="K24" i="22"/>
  <c r="K24" i="19"/>
  <c r="K24" i="18"/>
  <c r="K14" i="18"/>
  <c r="K14" i="19"/>
  <c r="K14" i="22"/>
  <c r="K14" i="21"/>
  <c r="AI19" i="20"/>
  <c r="AI20" i="20"/>
  <c r="AI21" i="20"/>
  <c r="AI22" i="20"/>
  <c r="AH19" i="20"/>
  <c r="AH20" i="20"/>
  <c r="AH21" i="20"/>
  <c r="AH22" i="20"/>
  <c r="AG19" i="20"/>
  <c r="AG20" i="20"/>
  <c r="AG21" i="20"/>
  <c r="AG22" i="20"/>
  <c r="AI18" i="20"/>
  <c r="AH18" i="20"/>
  <c r="AG18" i="20"/>
  <c r="AI16" i="20"/>
  <c r="AH13" i="20"/>
  <c r="AH14" i="20"/>
  <c r="AH15" i="20"/>
  <c r="AH16" i="20"/>
  <c r="AG13" i="20"/>
  <c r="AG14" i="20"/>
  <c r="AG15" i="20"/>
  <c r="AG16" i="20"/>
  <c r="AH12" i="20"/>
  <c r="AG12" i="20"/>
  <c r="AF19" i="20"/>
  <c r="AF20" i="20"/>
  <c r="AF21" i="20"/>
  <c r="AF22" i="20"/>
  <c r="AF18" i="20"/>
  <c r="AF16" i="20"/>
  <c r="AI4" i="20"/>
  <c r="AI5" i="20"/>
  <c r="AI6" i="20"/>
  <c r="AI7" i="20"/>
  <c r="AI8" i="20"/>
  <c r="AI9" i="20"/>
  <c r="AI10" i="20"/>
  <c r="AI2" i="20"/>
  <c r="AH3" i="20"/>
  <c r="AH4" i="20"/>
  <c r="AH5" i="20"/>
  <c r="AH6" i="20"/>
  <c r="AH7" i="20"/>
  <c r="AH8" i="20"/>
  <c r="AH9" i="20"/>
  <c r="AH10" i="20"/>
  <c r="AH2" i="20"/>
  <c r="AG4" i="20"/>
  <c r="AG5" i="20"/>
  <c r="AG6" i="20"/>
  <c r="AG7" i="20"/>
  <c r="AG8" i="20"/>
  <c r="AG9" i="20"/>
  <c r="AG10" i="20"/>
  <c r="AG2" i="20"/>
  <c r="AF3" i="20"/>
  <c r="AF4" i="20"/>
  <c r="AF5" i="20"/>
  <c r="AF6" i="20"/>
  <c r="AF7" i="20"/>
  <c r="AF8" i="20"/>
  <c r="AF9" i="20"/>
  <c r="AF10" i="20"/>
  <c r="AF2" i="20"/>
  <c r="J6" i="18" l="1"/>
  <c r="AI3" i="20"/>
  <c r="G36" i="10" l="1"/>
  <c r="G35" i="10"/>
  <c r="G34" i="10"/>
  <c r="G33" i="10"/>
  <c r="G32" i="10"/>
  <c r="C32" i="10"/>
  <c r="G31" i="10"/>
  <c r="C31" i="10"/>
  <c r="G30" i="10"/>
  <c r="C30" i="10"/>
  <c r="G29" i="10"/>
  <c r="C29" i="10"/>
  <c r="G28" i="10"/>
  <c r="C28" i="10"/>
  <c r="G27" i="10"/>
  <c r="C27" i="10"/>
  <c r="G26" i="10"/>
  <c r="C26" i="10"/>
  <c r="G25" i="10"/>
  <c r="C25" i="10"/>
  <c r="G24" i="10"/>
  <c r="C24" i="10"/>
  <c r="G23" i="10"/>
  <c r="C23" i="10"/>
  <c r="G22" i="10"/>
  <c r="C22" i="10"/>
  <c r="G21" i="10"/>
  <c r="C21" i="10"/>
  <c r="G20" i="10"/>
  <c r="C20" i="10"/>
  <c r="G19" i="10"/>
  <c r="C19" i="10"/>
  <c r="G18" i="10"/>
  <c r="C18" i="10"/>
  <c r="G17" i="10"/>
  <c r="C17" i="10"/>
  <c r="G16" i="10"/>
  <c r="C16" i="10"/>
  <c r="G15" i="10"/>
  <c r="C15" i="10"/>
  <c r="G14" i="10"/>
  <c r="C14" i="10"/>
  <c r="G13" i="10"/>
  <c r="C13" i="10"/>
  <c r="G12" i="10"/>
  <c r="C12" i="10"/>
  <c r="G11" i="10"/>
  <c r="C11" i="10"/>
  <c r="G10" i="10"/>
  <c r="C10" i="10"/>
  <c r="G9" i="10"/>
  <c r="C9" i="10"/>
  <c r="G8" i="10"/>
  <c r="C8" i="10"/>
  <c r="G7" i="10"/>
  <c r="C7" i="10"/>
  <c r="G6" i="10"/>
  <c r="C6" i="10"/>
  <c r="G5" i="10"/>
  <c r="C5" i="10"/>
  <c r="G4" i="10"/>
  <c r="C4" i="10"/>
  <c r="G3" i="10"/>
  <c r="C3" i="10"/>
  <c r="G2" i="10"/>
  <c r="C2" i="10"/>
  <c r="Z20" i="20"/>
  <c r="Y18" i="20"/>
  <c r="X17" i="20"/>
  <c r="AA10" i="20"/>
  <c r="Z10" i="20"/>
  <c r="Y10" i="20"/>
  <c r="X10" i="20"/>
  <c r="Z7" i="20"/>
  <c r="AA6" i="20"/>
  <c r="Y6" i="20"/>
  <c r="Z3" i="20"/>
  <c r="AA2" i="20"/>
  <c r="Y2" i="20"/>
  <c r="I36" i="18"/>
  <c r="J34" i="18"/>
  <c r="AA20" i="20" s="1"/>
  <c r="G34" i="18" a="1"/>
  <c r="G34" i="18"/>
  <c r="J33" i="18"/>
  <c r="AA19" i="20" s="1"/>
  <c r="G33" i="18" a="1"/>
  <c r="G33" i="18"/>
  <c r="J32" i="18"/>
  <c r="AA18" i="20" s="1"/>
  <c r="G32" i="18" a="1"/>
  <c r="G32" i="18"/>
  <c r="J31" i="18"/>
  <c r="AA17" i="20" s="1"/>
  <c r="G31" i="18" a="1"/>
  <c r="G31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B27" i="18"/>
  <c r="G23" i="18" a="1"/>
  <c r="G23" i="18" s="1"/>
  <c r="G22" i="18" a="1"/>
  <c r="G22" i="18" s="1"/>
  <c r="G21" i="18" a="1"/>
  <c r="G21" i="18" s="1"/>
  <c r="G20" i="18" a="1"/>
  <c r="G20" i="18" s="1"/>
  <c r="BH18" i="18" a="1"/>
  <c r="BH18" i="18"/>
  <c r="BG18" i="18" a="1"/>
  <c r="BG18" i="18"/>
  <c r="BF18" i="18" a="1"/>
  <c r="BF18" i="18"/>
  <c r="BE18" i="18" a="1"/>
  <c r="BE18" i="18"/>
  <c r="BD18" i="18" a="1"/>
  <c r="BD18" i="18"/>
  <c r="BC18" i="18" a="1"/>
  <c r="BC18" i="18"/>
  <c r="BB18" i="18" a="1"/>
  <c r="BB18" i="18"/>
  <c r="BA18" i="18" a="1"/>
  <c r="BA18" i="18"/>
  <c r="AZ18" i="18" a="1"/>
  <c r="AZ18" i="18"/>
  <c r="AY18" i="18" a="1"/>
  <c r="AY18" i="18"/>
  <c r="AX18" i="18" a="1"/>
  <c r="AX18" i="18"/>
  <c r="AW18" i="18" a="1"/>
  <c r="AW18" i="18"/>
  <c r="AV18" i="18" a="1"/>
  <c r="AV18" i="18"/>
  <c r="AU18" i="18" a="1"/>
  <c r="AU18" i="18"/>
  <c r="AT18" i="18" a="1"/>
  <c r="AT18" i="18"/>
  <c r="AS18" i="18" a="1"/>
  <c r="AS18" i="18"/>
  <c r="AR18" i="18" a="1"/>
  <c r="AR18" i="18"/>
  <c r="AQ18" i="18" a="1"/>
  <c r="AQ18" i="18"/>
  <c r="AP18" i="18" a="1"/>
  <c r="AP18" i="18"/>
  <c r="AO18" i="18" a="1"/>
  <c r="AO18" i="18"/>
  <c r="AN18" i="18" a="1"/>
  <c r="AN18" i="18"/>
  <c r="AM18" i="18" a="1"/>
  <c r="AM18" i="18"/>
  <c r="AL18" i="18" a="1"/>
  <c r="AL18" i="18"/>
  <c r="AK18" i="18" a="1"/>
  <c r="AK18" i="18"/>
  <c r="AJ18" i="18" a="1"/>
  <c r="AJ18" i="18"/>
  <c r="AI18" i="18" a="1"/>
  <c r="AI18" i="18"/>
  <c r="AH18" i="18" a="1"/>
  <c r="AH18" i="18"/>
  <c r="AG18" i="18" a="1"/>
  <c r="AG18" i="18"/>
  <c r="AF18" i="18" a="1"/>
  <c r="AF18" i="18"/>
  <c r="AE18" i="18" a="1"/>
  <c r="AE18" i="18"/>
  <c r="AD18" i="18" a="1"/>
  <c r="AD18" i="18"/>
  <c r="AC18" i="18" a="1"/>
  <c r="AC18" i="18"/>
  <c r="AB18" i="18" a="1"/>
  <c r="AB18" i="18"/>
  <c r="AA18" i="18" a="1"/>
  <c r="AA18" i="18"/>
  <c r="Z18" i="18" a="1"/>
  <c r="Z18" i="18"/>
  <c r="Y18" i="18" a="1"/>
  <c r="Y18" i="18"/>
  <c r="X18" i="18" a="1"/>
  <c r="X18" i="18"/>
  <c r="W18" i="18" a="1"/>
  <c r="W18" i="18"/>
  <c r="V18" i="18" a="1"/>
  <c r="V18" i="18"/>
  <c r="U18" i="18" a="1"/>
  <c r="U18" i="18"/>
  <c r="T18" i="18" a="1"/>
  <c r="T18" i="18"/>
  <c r="S18" i="18" a="1"/>
  <c r="S18" i="18"/>
  <c r="R18" i="18" a="1"/>
  <c r="R18" i="18"/>
  <c r="Q18" i="18" a="1"/>
  <c r="Q18" i="18"/>
  <c r="P18" i="18" a="1"/>
  <c r="P18" i="18"/>
  <c r="O18" i="18" a="1"/>
  <c r="O18" i="18"/>
  <c r="N18" i="18" a="1"/>
  <c r="N18" i="18"/>
  <c r="M18" i="18" a="1"/>
  <c r="M18" i="18"/>
  <c r="L18" i="18" a="1"/>
  <c r="L18" i="18"/>
  <c r="K18" i="18" a="1"/>
  <c r="K18" i="18"/>
  <c r="J18" i="18" a="1"/>
  <c r="J18" i="18"/>
  <c r="I18" i="18" a="1"/>
  <c r="I18" i="18"/>
  <c r="H18" i="18" a="1"/>
  <c r="H18" i="18"/>
  <c r="G18" i="18" a="1"/>
  <c r="G18" i="18"/>
  <c r="F18" i="18" a="1"/>
  <c r="F18" i="18"/>
  <c r="E18" i="18" a="1"/>
  <c r="E18" i="18"/>
  <c r="D18" i="18" a="1"/>
  <c r="D18" i="18"/>
  <c r="C18" i="18" a="1"/>
  <c r="C18" i="18"/>
  <c r="B18" i="18"/>
  <c r="J12" i="18"/>
  <c r="AA9" i="20" s="1"/>
  <c r="G12" i="18" a="1"/>
  <c r="G12" i="18"/>
  <c r="J11" i="18"/>
  <c r="AA8" i="20" s="1"/>
  <c r="G11" i="18" a="1"/>
  <c r="G11" i="18"/>
  <c r="J10" i="18"/>
  <c r="AA7" i="20" s="1"/>
  <c r="G10" i="18" a="1"/>
  <c r="G10" i="18"/>
  <c r="J9" i="18"/>
  <c r="G9" i="18" a="1"/>
  <c r="G9" i="18"/>
  <c r="J8" i="18"/>
  <c r="AA5" i="20" s="1"/>
  <c r="G8" i="18" a="1"/>
  <c r="G8" i="18"/>
  <c r="J7" i="18"/>
  <c r="AA4" i="20" s="1"/>
  <c r="G7" i="18" a="1"/>
  <c r="G7" i="18"/>
  <c r="AA3" i="20"/>
  <c r="J5" i="18"/>
  <c r="G5" i="18" a="1"/>
  <c r="G5" i="18"/>
  <c r="I35" i="19"/>
  <c r="J34" i="19"/>
  <c r="G34" i="19" a="1"/>
  <c r="G34" i="19"/>
  <c r="J33" i="19"/>
  <c r="Z19" i="20" s="1"/>
  <c r="G33" i="19" a="1"/>
  <c r="G33" i="19"/>
  <c r="J32" i="19"/>
  <c r="Z18" i="20" s="1"/>
  <c r="G32" i="19" a="1"/>
  <c r="G32" i="19"/>
  <c r="J31" i="19"/>
  <c r="Z17" i="20" s="1"/>
  <c r="G31" i="19" a="1"/>
  <c r="G31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I24" i="19"/>
  <c r="J23" i="19"/>
  <c r="Z15" i="20" s="1"/>
  <c r="G23" i="19" a="1"/>
  <c r="G23" i="19"/>
  <c r="J22" i="19"/>
  <c r="Z14" i="20" s="1"/>
  <c r="G22" i="19" a="1"/>
  <c r="G22" i="19"/>
  <c r="J21" i="19"/>
  <c r="Z13" i="20" s="1"/>
  <c r="G21" i="19" a="1"/>
  <c r="G21" i="19"/>
  <c r="G20" i="19" a="1"/>
  <c r="G20" i="19"/>
  <c r="J20" i="19" s="1"/>
  <c r="Z12" i="20" s="1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J12" i="19"/>
  <c r="Z9" i="20" s="1"/>
  <c r="G12" i="19" a="1"/>
  <c r="G12" i="19"/>
  <c r="J11" i="19"/>
  <c r="Z8" i="20" s="1"/>
  <c r="G11" i="19" a="1"/>
  <c r="G11" i="19"/>
  <c r="J10" i="19"/>
  <c r="G10" i="19" a="1"/>
  <c r="G10" i="19"/>
  <c r="J9" i="19"/>
  <c r="Z6" i="20" s="1"/>
  <c r="G9" i="19" a="1"/>
  <c r="G9" i="19"/>
  <c r="J8" i="19"/>
  <c r="Z5" i="20" s="1"/>
  <c r="G8" i="19" a="1"/>
  <c r="G8" i="19"/>
  <c r="J7" i="19"/>
  <c r="Z4" i="20" s="1"/>
  <c r="G7" i="19" a="1"/>
  <c r="G7" i="19"/>
  <c r="J6" i="19"/>
  <c r="G6" i="19" a="1"/>
  <c r="G6" i="19"/>
  <c r="J5" i="19"/>
  <c r="Z2" i="20" s="1"/>
  <c r="G5" i="19" a="1"/>
  <c r="G5" i="19"/>
  <c r="J32" i="22"/>
  <c r="Y20" i="20" s="1"/>
  <c r="G32" i="22" a="1"/>
  <c r="G32" i="22"/>
  <c r="J31" i="22"/>
  <c r="Y19" i="20" s="1"/>
  <c r="G31" i="22" a="1"/>
  <c r="G31" i="22"/>
  <c r="J30" i="22"/>
  <c r="G30" i="22" a="1"/>
  <c r="G30" i="22"/>
  <c r="J29" i="22"/>
  <c r="Y17" i="20" s="1"/>
  <c r="G29" i="22" a="1"/>
  <c r="G29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J23" i="22"/>
  <c r="Y15" i="20" s="1"/>
  <c r="G23" i="22" a="1"/>
  <c r="G23" i="22"/>
  <c r="J22" i="22"/>
  <c r="Y14" i="20" s="1"/>
  <c r="G22" i="22" a="1"/>
  <c r="G22" i="22"/>
  <c r="J21" i="22"/>
  <c r="Y13" i="20" s="1"/>
  <c r="G21" i="22" a="1"/>
  <c r="G21" i="22"/>
  <c r="J20" i="22"/>
  <c r="Y12" i="20" s="1"/>
  <c r="G20" i="22" a="1"/>
  <c r="G20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J12" i="22"/>
  <c r="Y9" i="20" s="1"/>
  <c r="G12" i="22" a="1"/>
  <c r="G12" i="22"/>
  <c r="J11" i="22"/>
  <c r="Y8" i="20" s="1"/>
  <c r="G11" i="22" a="1"/>
  <c r="G11" i="22"/>
  <c r="J10" i="22"/>
  <c r="Y7" i="20" s="1"/>
  <c r="G10" i="22" a="1"/>
  <c r="G10" i="22"/>
  <c r="J9" i="22"/>
  <c r="G9" i="22" a="1"/>
  <c r="G9" i="22"/>
  <c r="J8" i="22"/>
  <c r="Y5" i="20" s="1"/>
  <c r="G8" i="22" a="1"/>
  <c r="G8" i="22"/>
  <c r="J7" i="22"/>
  <c r="Y4" i="20" s="1"/>
  <c r="G7" i="22" a="1"/>
  <c r="G7" i="22"/>
  <c r="J6" i="22"/>
  <c r="Y3" i="20" s="1"/>
  <c r="J5" i="22"/>
  <c r="G5" i="22" a="1"/>
  <c r="G5" i="22"/>
  <c r="J32" i="21"/>
  <c r="X20" i="20" s="1"/>
  <c r="G32" i="21" a="1"/>
  <c r="G32" i="21"/>
  <c r="J31" i="21"/>
  <c r="X19" i="20" s="1"/>
  <c r="G31" i="21" a="1"/>
  <c r="G31" i="21"/>
  <c r="J30" i="21"/>
  <c r="X18" i="20" s="1"/>
  <c r="G30" i="21" a="1"/>
  <c r="G30" i="21"/>
  <c r="J29" i="21"/>
  <c r="G29" i="21" a="1"/>
  <c r="G29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G22" i="21" a="1"/>
  <c r="G22" i="21" s="1"/>
  <c r="G21" i="21" a="1"/>
  <c r="G21" i="21" s="1"/>
  <c r="G20" i="21" a="1"/>
  <c r="G20" i="21" s="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J12" i="21"/>
  <c r="X9" i="20" s="1"/>
  <c r="G12" i="21" a="1"/>
  <c r="G12" i="21"/>
  <c r="J11" i="21"/>
  <c r="X8" i="20" s="1"/>
  <c r="G11" i="21" a="1"/>
  <c r="G11" i="21"/>
  <c r="J10" i="21"/>
  <c r="X7" i="20" s="1"/>
  <c r="G10" i="21" a="1"/>
  <c r="G10" i="21"/>
  <c r="J9" i="21"/>
  <c r="X6" i="20" s="1"/>
  <c r="G9" i="21" a="1"/>
  <c r="G9" i="21"/>
  <c r="J8" i="21"/>
  <c r="X5" i="20" s="1"/>
  <c r="G8" i="21" a="1"/>
  <c r="G8" i="21"/>
  <c r="J7" i="21"/>
  <c r="X4" i="20" s="1"/>
  <c r="G7" i="21" a="1"/>
  <c r="G7" i="21"/>
  <c r="J6" i="21"/>
  <c r="X3" i="20" s="1"/>
  <c r="G6" i="21" a="1"/>
  <c r="G6" i="21"/>
  <c r="J5" i="21"/>
  <c r="X2" i="20" s="1"/>
  <c r="G5" i="21" a="1"/>
  <c r="G5" i="21"/>
  <c r="AF13" i="20" l="1"/>
  <c r="J21" i="21"/>
  <c r="X13" i="20" s="1"/>
  <c r="AF14" i="20"/>
  <c r="J22" i="21"/>
  <c r="X14" i="20" s="1"/>
  <c r="AF15" i="20"/>
  <c r="J23" i="21"/>
  <c r="X15" i="20" s="1"/>
  <c r="AF12" i="20"/>
  <c r="J20" i="21"/>
  <c r="X12" i="20" s="1"/>
  <c r="AI12" i="20"/>
  <c r="J20" i="18"/>
  <c r="AA12" i="20" s="1"/>
  <c r="AI13" i="20"/>
  <c r="J21" i="18"/>
  <c r="AA13" i="20" s="1"/>
  <c r="AI14" i="20"/>
  <c r="J22" i="18"/>
  <c r="AA14" i="20" s="1"/>
  <c r="AI15" i="20"/>
  <c r="J23" i="18"/>
  <c r="AA15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<sst xmlns="http://schemas.openxmlformats.org/spreadsheetml/2006/main" count="759" uniqueCount="368">
  <si>
    <t>MW</t>
  </si>
  <si>
    <t>C</t>
  </si>
  <si>
    <t>H</t>
  </si>
  <si>
    <t>O</t>
  </si>
  <si>
    <t>N</t>
  </si>
  <si>
    <t>C₂H₇N</t>
  </si>
  <si>
    <t>C3H4O</t>
  </si>
  <si>
    <t>C6H14</t>
  </si>
  <si>
    <t>C10H11N</t>
  </si>
  <si>
    <t>C4H8O2</t>
  </si>
  <si>
    <t>C3H8O</t>
  </si>
  <si>
    <t>C6H12O2</t>
  </si>
  <si>
    <t>CH2O2</t>
  </si>
  <si>
    <t>C2H4O2</t>
  </si>
  <si>
    <t>C3H6O3</t>
  </si>
  <si>
    <t>C4H5N</t>
  </si>
  <si>
    <t>CH4N2O</t>
  </si>
  <si>
    <t>C8H10</t>
  </si>
  <si>
    <t>C3H6O2</t>
  </si>
  <si>
    <t>C3H4O3</t>
  </si>
  <si>
    <t>C18H34O2</t>
  </si>
  <si>
    <t xml:space="preserve">C6H6O </t>
  </si>
  <si>
    <t>C6H11NO</t>
  </si>
  <si>
    <t>C8H15NO</t>
  </si>
  <si>
    <t>C9H12O2</t>
  </si>
  <si>
    <t>C12H24O3</t>
  </si>
  <si>
    <t>C8H7N</t>
  </si>
  <si>
    <t>C5H9NO</t>
  </si>
  <si>
    <t>C12H28O</t>
  </si>
  <si>
    <t>C3H8O3</t>
  </si>
  <si>
    <t>C13H27NO</t>
  </si>
  <si>
    <t>C17H36</t>
  </si>
  <si>
    <t>C14H25N</t>
  </si>
  <si>
    <t>C16H34O</t>
  </si>
  <si>
    <t>C16H32O2</t>
  </si>
  <si>
    <t>C27H48</t>
  </si>
  <si>
    <t>C15H31NO</t>
  </si>
  <si>
    <t>C21H30O2</t>
  </si>
  <si>
    <t>C16H33NO</t>
  </si>
  <si>
    <t>C­12H10N2</t>
  </si>
  <si>
    <t>C18H35NO</t>
  </si>
  <si>
    <t>C9H10O2</t>
  </si>
  <si>
    <t>C32H66</t>
  </si>
  <si>
    <t>C20H24N2O2</t>
  </si>
  <si>
    <t>C36H74</t>
  </si>
  <si>
    <t>C16H17NO2</t>
  </si>
  <si>
    <t>C27H37NO3</t>
  </si>
  <si>
    <t>C40H82</t>
  </si>
  <si>
    <t>Tert-Butyl Acetate</t>
  </si>
  <si>
    <t>Αιθανικό οξύ</t>
  </si>
  <si>
    <t>Tropine</t>
  </si>
  <si>
    <t>Texanol</t>
  </si>
  <si>
    <t>3-decyl-1H-pyrrole</t>
  </si>
  <si>
    <t>Myristamide, N-methyl-</t>
  </si>
  <si>
    <t>Azobenzene</t>
  </si>
  <si>
    <t>Dotriacontane</t>
  </si>
  <si>
    <t>Quinine</t>
  </si>
  <si>
    <t>Hexatriacontane</t>
  </si>
  <si>
    <t>Benzenepropanamide,N-hydroxy-a-(hydroxyimino)-</t>
  </si>
  <si>
    <t>4-Cyanophenyl 4-(tetradecyloxy)benzoate</t>
  </si>
  <si>
    <t>Tetraoctane</t>
  </si>
  <si>
    <t>C6H12</t>
  </si>
  <si>
    <t>C4H9N</t>
  </si>
  <si>
    <t>C7H8</t>
  </si>
  <si>
    <t>C8H8</t>
  </si>
  <si>
    <t>C9H12</t>
  </si>
  <si>
    <t>C10H22</t>
  </si>
  <si>
    <t>C11H24</t>
  </si>
  <si>
    <t>C7H9N</t>
  </si>
  <si>
    <t>C8H13N</t>
  </si>
  <si>
    <t>C8H11N</t>
  </si>
  <si>
    <t>C7H8O</t>
  </si>
  <si>
    <t>C9H17NO</t>
  </si>
  <si>
    <t>C12H12</t>
  </si>
  <si>
    <t>C14H220</t>
  </si>
  <si>
    <t>C8H11NO</t>
  </si>
  <si>
    <t>C15H320</t>
  </si>
  <si>
    <t>C14H29NO</t>
  </si>
  <si>
    <t>C20H42</t>
  </si>
  <si>
    <t>C16H31N</t>
  </si>
  <si>
    <t>C11H23NO2</t>
  </si>
  <si>
    <t>C12H25NO</t>
  </si>
  <si>
    <t>C18H36O2</t>
  </si>
  <si>
    <t>C18H32O2</t>
  </si>
  <si>
    <t>C26H54</t>
  </si>
  <si>
    <t>C20H14O4</t>
  </si>
  <si>
    <t>Me-Cyclopentane</t>
  </si>
  <si>
    <t>pyrrolidine</t>
  </si>
  <si>
    <t>cyclooctatetraene</t>
  </si>
  <si>
    <t>Propyl-benzene</t>
  </si>
  <si>
    <t>Denace,3-ethyl-3-methyl</t>
  </si>
  <si>
    <t>Octane,5-ethyl-2-methyl</t>
  </si>
  <si>
    <t>Benzylamine</t>
  </si>
  <si>
    <t>et-diMe-pyrrole</t>
  </si>
  <si>
    <t>Phenylethylamine</t>
  </si>
  <si>
    <t>p-cresol</t>
  </si>
  <si>
    <t>2,2,6,6 Tetramethyl-4-piperidone</t>
  </si>
  <si>
    <t>Naphthalene,2,7-dimethyl</t>
  </si>
  <si>
    <t>Phenol,2,4-bis(1,1-dimethylethyl)</t>
  </si>
  <si>
    <t>3dimethylaminopheno</t>
  </si>
  <si>
    <t>caprolactam</t>
  </si>
  <si>
    <t>triMe-dodecanol</t>
  </si>
  <si>
    <t>diMe-dodecanamide</t>
  </si>
  <si>
    <t>Phytan</t>
  </si>
  <si>
    <t>Heptadecane</t>
  </si>
  <si>
    <t>Me-dodecanamide</t>
  </si>
  <si>
    <t>Hexadecanitrile</t>
  </si>
  <si>
    <t>aminoundecanoic acid</t>
  </si>
  <si>
    <t>dodecanamide</t>
  </si>
  <si>
    <t>Eicosane</t>
  </si>
  <si>
    <t>Hexadecaonic acid, ethyl ester</t>
  </si>
  <si>
    <t>octadecynoic acid</t>
  </si>
  <si>
    <t>Hexacosabe</t>
  </si>
  <si>
    <t>1,2-Bis(benzoyloxy)
benzene</t>
  </si>
  <si>
    <t>C5H12O2</t>
  </si>
  <si>
    <t>C4H8O3</t>
  </si>
  <si>
    <t>C4H10N2</t>
  </si>
  <si>
    <t>C3H7NO</t>
  </si>
  <si>
    <t>C5H10O3</t>
  </si>
  <si>
    <t>C8H19N</t>
  </si>
  <si>
    <t>C5H4O2</t>
  </si>
  <si>
    <t>C5H6O2</t>
  </si>
  <si>
    <t>C6H12O3</t>
  </si>
  <si>
    <t>C5H10O2</t>
  </si>
  <si>
    <t>C6H8O2</t>
  </si>
  <si>
    <t>C6H6O2</t>
  </si>
  <si>
    <t>C6H10O2</t>
  </si>
  <si>
    <t>C8H14O3</t>
  </si>
  <si>
    <t>C7H8O2</t>
  </si>
  <si>
    <t>C10H22O</t>
  </si>
  <si>
    <t>C7H12O3</t>
  </si>
  <si>
    <t>C6H13NO</t>
  </si>
  <si>
    <t>C9H16O3</t>
  </si>
  <si>
    <t>C8H10O2</t>
  </si>
  <si>
    <t>C8H16O2</t>
  </si>
  <si>
    <t>C8H10O3</t>
  </si>
  <si>
    <t>C10H12O2</t>
  </si>
  <si>
    <t>C10H14O2</t>
  </si>
  <si>
    <t>C8H8O3</t>
  </si>
  <si>
    <t>C15H22O2</t>
  </si>
  <si>
    <t>C9H10O3</t>
  </si>
  <si>
    <t>C10H12O3</t>
  </si>
  <si>
    <t>C10H15NO2</t>
  </si>
  <si>
    <t>C11H12O4</t>
  </si>
  <si>
    <t>C20H22O6</t>
  </si>
  <si>
    <t>Toluene</t>
  </si>
  <si>
    <t>1-propanol, 2-ethoxy-</t>
  </si>
  <si>
    <t>ethanol, 2-(ethenyloxy)-</t>
  </si>
  <si>
    <t>propanoic acid, 2-hydroxy-, methyl ester</t>
  </si>
  <si>
    <t>piperazine</t>
  </si>
  <si>
    <t>benzene, (1-methylethyl)-</t>
  </si>
  <si>
    <t>formamide, n,n-dimethyl-</t>
  </si>
  <si>
    <t>propanoic acid, 2-hydroxy-, ethyl ester</t>
  </si>
  <si>
    <t>2-heptanamine, 5-methyl-</t>
  </si>
  <si>
    <t>2-furancarboxaldehyde</t>
  </si>
  <si>
    <t>ethyl 2-hydroxypropanoate</t>
  </si>
  <si>
    <t>oxiranemethanol</t>
  </si>
  <si>
    <t>2-furanmethanol</t>
  </si>
  <si>
    <t>butanoic acid, 2-hydroxy-, ethyl ester</t>
  </si>
  <si>
    <t>2-furanmethanol, tetrahydro-</t>
  </si>
  <si>
    <t>3-methyl-1,2-cyclopentanedione</t>
  </si>
  <si>
    <t>2-furancarboxaldehyde, 5-methyl-</t>
  </si>
  <si>
    <t>2,5-hexanedione</t>
  </si>
  <si>
    <t>butanoic anhydride</t>
  </si>
  <si>
    <t>ethanone, 1-(5-methyl-2-furanyl)-</t>
  </si>
  <si>
    <t>4-nonanol, 4-methyl-</t>
  </si>
  <si>
    <t>Guaiacol</t>
  </si>
  <si>
    <t>pentanoic acid, 4-oxo-, ethyl ester</t>
  </si>
  <si>
    <t>acetamide, n-(1-methylpropyl)-</t>
  </si>
  <si>
    <t>4-[(2-methoxyethoxy)methoxy]-1-cyclopentene</t>
  </si>
  <si>
    <t>1-hydroxy-2-methoxy-4-methylbenzene</t>
  </si>
  <si>
    <t>2-propyl-tetrahydro-pyran-3-ol</t>
  </si>
  <si>
    <t>guaiacol, 4-ethyl-</t>
  </si>
  <si>
    <t>2-furancarboxaldehyde, 5-(ethoxymethyl)-</t>
  </si>
  <si>
    <t>2-methoxy-4-vinylphenol</t>
  </si>
  <si>
    <t>phenol, 2-methoxy-4-(2-propenyl)-</t>
  </si>
  <si>
    <t>benzaldehyde, 4-hydroxy-3-methoxy-</t>
  </si>
  <si>
    <t>1-(4-isopropylphenyl)-2-methylpropyl acetate</t>
  </si>
  <si>
    <t>ethanone, 1-(4-hydroxy-3-methoxyphenyl)-</t>
  </si>
  <si>
    <t>2-propanone, (4-hydroxy-3-methoxyphenyl)-</t>
  </si>
  <si>
    <t>benzenemethanol, 4-hydroxy-R-[(methylamino)methyl]-</t>
  </si>
  <si>
    <t>5-(3-hydroxy-1-propenyl)-7-methoxy-</t>
  </si>
  <si>
    <t>3-benzofuranmethanol, 2,3-dihydro-2-(4-hydroxy-3-methoxyphenyl)-</t>
  </si>
  <si>
    <t>Leucine</t>
  </si>
  <si>
    <t>Methylethylketone diethylhydrazone</t>
  </si>
  <si>
    <t>Methyl pyrazine</t>
  </si>
  <si>
    <t>styrene</t>
  </si>
  <si>
    <t>2,5-dimethyl-pyrazine</t>
  </si>
  <si>
    <t>Decane</t>
  </si>
  <si>
    <t>Cresol</t>
  </si>
  <si>
    <t>Alanine</t>
  </si>
  <si>
    <t>Dextrose</t>
  </si>
  <si>
    <t>N-butyl acetamide</t>
  </si>
  <si>
    <t>Benzenediol</t>
  </si>
  <si>
    <t>Benzofuranone</t>
  </si>
  <si>
    <t>Tetradecane</t>
  </si>
  <si>
    <t>1-propyl-2,5-Pyrrolidinedione</t>
  </si>
  <si>
    <t>1,2:8,9-diepoxy-p-Methane</t>
  </si>
  <si>
    <t>Aspartic Acid</t>
  </si>
  <si>
    <t>Pentadecane</t>
  </si>
  <si>
    <t>3-methyl-3-propyl-2,5-Pyrrolidinedione</t>
  </si>
  <si>
    <t>Hexadecane</t>
  </si>
  <si>
    <t>Octadecane</t>
  </si>
  <si>
    <t>Glutamic Acid</t>
  </si>
  <si>
    <t>Phenylalanine</t>
  </si>
  <si>
    <t>Palmoleic Acid</t>
  </si>
  <si>
    <t>Stearic Acid</t>
  </si>
  <si>
    <t>Tyrosine</t>
  </si>
  <si>
    <t>Arachidic Acid</t>
  </si>
  <si>
    <t>Xylose</t>
  </si>
  <si>
    <t>Behenic Acid</t>
  </si>
  <si>
    <t>Glycine</t>
  </si>
  <si>
    <t>C6H14N2</t>
  </si>
  <si>
    <t>C5H6N2</t>
  </si>
  <si>
    <t>C6H8N2</t>
  </si>
  <si>
    <t>C8H6O2</t>
  </si>
  <si>
    <t>C14H3O</t>
  </si>
  <si>
    <t>C7H11NO2</t>
  </si>
  <si>
    <t>C10H16O2</t>
  </si>
  <si>
    <t>C15H32</t>
  </si>
  <si>
    <t>C8H13NO2</t>
  </si>
  <si>
    <t>C16H34</t>
  </si>
  <si>
    <t>C18H38</t>
  </si>
  <si>
    <t>CORONENE</t>
  </si>
  <si>
    <t>N-BENZYLOLEAMIDE</t>
  </si>
  <si>
    <t>OXYPHENISATIN-ACETATE</t>
  </si>
  <si>
    <t>OVALENE</t>
  </si>
  <si>
    <t>2,35-HEXATRIACONTANEDIONE</t>
  </si>
  <si>
    <t>DOHEXACONTANE</t>
  </si>
  <si>
    <t>QUERCETIN</t>
  </si>
  <si>
    <t>TETRAPHENYLPORPHINE</t>
  </si>
  <si>
    <t>DOHEPTACONTANE</t>
  </si>
  <si>
    <t>ALL-TRANS-LYCOPENE</t>
  </si>
  <si>
    <t>HEXAPHENYLMELAMINE</t>
  </si>
  <si>
    <t>C24H12</t>
  </si>
  <si>
    <t>C25H41NO</t>
  </si>
  <si>
    <t>C24H19NO5</t>
  </si>
  <si>
    <t>C32H14</t>
  </si>
  <si>
    <t>C36H70O2</t>
  </si>
  <si>
    <t>C62H126</t>
  </si>
  <si>
    <t>C15H10O7</t>
  </si>
  <si>
    <t>C44H30N4</t>
  </si>
  <si>
    <t>C72H146</t>
  </si>
  <si>
    <t>C40H56</t>
  </si>
  <si>
    <t>C39H30N6</t>
  </si>
  <si>
    <t>Target</t>
  </si>
  <si>
    <t>FMINCON</t>
  </si>
  <si>
    <t>Ethanamine</t>
  </si>
  <si>
    <t>Propenal</t>
  </si>
  <si>
    <t>2,3 Dimethyl - Butane</t>
  </si>
  <si>
    <t>2,4,6-Trimethylbenzonitrile </t>
  </si>
  <si>
    <t>Ethyl Acetate</t>
  </si>
  <si>
    <t>2-Propanol</t>
  </si>
  <si>
    <t>Formic Acid</t>
  </si>
  <si>
    <t>Lactic Acid</t>
  </si>
  <si>
    <t>Pyrrole</t>
  </si>
  <si>
    <t>Urea</t>
  </si>
  <si>
    <t>Ethyl benzene</t>
  </si>
  <si>
    <t>Propionic Acid</t>
  </si>
  <si>
    <t>Pyruvic Acid</t>
  </si>
  <si>
    <t>Vacenic Acid</t>
  </si>
  <si>
    <t>Phenol</t>
  </si>
  <si>
    <t>2-Acetylpyrrolidine</t>
  </si>
  <si>
    <t>1-Methyl,2-5 Pyrrolidinone</t>
  </si>
  <si>
    <t>4-Ethylguaiacol</t>
  </si>
  <si>
    <t>Indole</t>
  </si>
  <si>
    <t>2- Piperidone</t>
  </si>
  <si>
    <t>Guaiacol, 4-propyl-</t>
  </si>
  <si>
    <t>1-Dodecanol</t>
  </si>
  <si>
    <t>Glycerine</t>
  </si>
  <si>
    <t>Methyl-Dodecanamide</t>
  </si>
  <si>
    <t>Hexadecanol</t>
  </si>
  <si>
    <t>Palmitic Acid</t>
  </si>
  <si>
    <t>Oleic Acid</t>
  </si>
  <si>
    <t>BETA-CHOLESTEROL</t>
  </si>
  <si>
    <t>Cholestane</t>
  </si>
  <si>
    <t>Methyl dehydroabietate</t>
  </si>
  <si>
    <t>Cetyl-Amide</t>
  </si>
  <si>
    <t>N-PENTACOSANE</t>
  </si>
  <si>
    <t>Oleamide</t>
  </si>
  <si>
    <t>N-NONACOSANE</t>
  </si>
  <si>
    <t>SITOSTEROL</t>
  </si>
  <si>
    <t>Ethyl benzoate</t>
  </si>
  <si>
    <t>16-HENTRIACONTANONE</t>
  </si>
  <si>
    <t>COUMAFURYL</t>
  </si>
  <si>
    <t>ALPHA-TOCOPHEROL</t>
  </si>
  <si>
    <t>3-PENTADECYL-2-DOCOSANE</t>
  </si>
  <si>
    <t>PERYLENE,-3-HEXYL-</t>
  </si>
  <si>
    <t>STIGMASTEROL</t>
  </si>
  <si>
    <t>1-DOTRIACONTANOL</t>
  </si>
  <si>
    <t>N-PALMITOYL-PYRAZINAMIDE</t>
  </si>
  <si>
    <t> C6H13NO2</t>
  </si>
  <si>
    <t>C3H7NO2</t>
  </si>
  <si>
    <t>C6H12O6</t>
  </si>
  <si>
    <t>C6H6O2 </t>
  </si>
  <si>
    <t>C4H7NO4</t>
  </si>
  <si>
    <t>C5H9NO4</t>
  </si>
  <si>
    <t>C9H11NO2</t>
  </si>
  <si>
    <t>C16H30O2</t>
  </si>
  <si>
    <t> C18H34O2</t>
  </si>
  <si>
    <t>C27H46O</t>
  </si>
  <si>
    <t>C9H11NO3</t>
  </si>
  <si>
    <t>C20H40O2</t>
  </si>
  <si>
    <t>C25H52</t>
  </si>
  <si>
    <t>C5H10O5</t>
  </si>
  <si>
    <t>C22H44O2</t>
  </si>
  <si>
    <t>C2H5NO2</t>
  </si>
  <si>
    <t>C29H60</t>
  </si>
  <si>
    <t>C29H50O</t>
  </si>
  <si>
    <t>C31H62O</t>
  </si>
  <si>
    <t>C17H14O5</t>
  </si>
  <si>
    <t>C29H50O2</t>
  </si>
  <si>
    <t>C37H74</t>
  </si>
  <si>
    <t>C26H24</t>
  </si>
  <si>
    <t>C29H48O</t>
  </si>
  <si>
    <t>C32H66O</t>
  </si>
  <si>
    <t>C20H35N3O</t>
  </si>
  <si>
    <t>x0</t>
  </si>
  <si>
    <t>Carb</t>
  </si>
  <si>
    <t>Acetic Acid</t>
  </si>
  <si>
    <t>Lipid</t>
  </si>
  <si>
    <t>Palmitic</t>
  </si>
  <si>
    <t>Oleic</t>
  </si>
  <si>
    <t>Protein</t>
  </si>
  <si>
    <t>Lignin</t>
  </si>
  <si>
    <t>Carbohydrates</t>
  </si>
  <si>
    <t>Density</t>
  </si>
  <si>
    <t>Sum of x</t>
  </si>
  <si>
    <t>Carbon</t>
  </si>
  <si>
    <t>Hydrogen</t>
  </si>
  <si>
    <t>Oxygen</t>
  </si>
  <si>
    <t>Nitrogen</t>
  </si>
  <si>
    <t>Biochemical Group</t>
  </si>
  <si>
    <t>Compound</t>
  </si>
  <si>
    <t>Boiling Point</t>
  </si>
  <si>
    <t>Methyl DiHydroAbietic Acid</t>
  </si>
  <si>
    <t>Chemical Formula</t>
  </si>
  <si>
    <t>Upgraded</t>
  </si>
  <si>
    <t>Άνθρακας</t>
  </si>
  <si>
    <t>Υδρογόνο</t>
  </si>
  <si>
    <t>Οξυγόνο</t>
  </si>
  <si>
    <t>Άζωτο</t>
  </si>
  <si>
    <t>Πρωτείνη</t>
  </si>
  <si>
    <t>Υδατάνθρακες</t>
  </si>
  <si>
    <t>Λιπίδια</t>
  </si>
  <si>
    <t>Λιγνίνη</t>
  </si>
  <si>
    <t>Πυκνότητα</t>
  </si>
  <si>
    <t>Glycose</t>
  </si>
  <si>
    <t>In</t>
  </si>
  <si>
    <t>Out</t>
  </si>
  <si>
    <t>Βιομάζα</t>
  </si>
  <si>
    <t>Βιοαργό</t>
  </si>
  <si>
    <t>Αναβαθμισμένο Βιοαργό</t>
  </si>
  <si>
    <t>Πυγολαμπίδες</t>
  </si>
  <si>
    <t>Ελαχιστα τετράγωνα</t>
  </si>
  <si>
    <t>Σμήνος</t>
  </si>
  <si>
    <t>SQP</t>
  </si>
  <si>
    <t>Ιδιότητα</t>
  </si>
  <si>
    <t>Column1</t>
  </si>
  <si>
    <t>BIOMASS</t>
  </si>
  <si>
    <t>BIOCRUDE</t>
  </si>
  <si>
    <t>UPGRADED BIOCRUDE</t>
  </si>
  <si>
    <t>Upraded</t>
  </si>
  <si>
    <t>Biocrude</t>
  </si>
  <si>
    <t>Upgraded Biocrude</t>
  </si>
  <si>
    <t>Cut Points</t>
  </si>
  <si>
    <t>True sum</t>
  </si>
  <si>
    <t>Model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</si>
</sst>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0" fontId="1" fillId="2" borderId="0" xfId="1"/>
    <xf numFmtId="2" fontId="1" fillId="2" borderId="0" xfId="1" applyNumberFormat="1"/>
    <xf numFmtId="0" fontId="2" fillId="3" borderId="0" xfId="2"/>
    <xf numFmtId="0" fontId="3" fillId="4" borderId="1" xfId="3"/>
    <xf numFmtId="0" fontId="0" fillId="0" borderId="2" xfId="0" applyBorder="1"/>
    <xf numFmtId="164" fontId="0" fillId="0" borderId="0" xfId="4" applyNumberFormat="1" applyFon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</cellXfs>
  <cellStyles count="5">
    <cellStyle name="Calculation" xfId="3" builtinId="22"/>
    <cellStyle name="Good" xfId="1" builtinId="26"/>
    <cellStyle name="Neutral" xfId="2" builtinId="28"/>
    <cellStyle name="Normal" xfId="0" builtinId="0"/>
    <cellStyle name="Percent" xfId="4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7.0740800613360673E-4</c:v>
                </c:pt>
                <c:pt idx="1">
                  <c:v>3.4760628935700333E-3</c:v>
                </c:pt>
                <c:pt idx="2">
                  <c:v>5.4458379478689988E-3</c:v>
                </c:pt>
                <c:pt idx="3">
                  <c:v>7.5590422279821724E-3</c:v>
                </c:pt>
                <c:pt idx="4">
                  <c:v>1.3270225433567236E-2</c:v>
                </c:pt>
                <c:pt idx="5">
                  <c:v>1.6284933945456874E-2</c:v>
                </c:pt>
                <c:pt idx="6">
                  <c:v>1.9251868176711127E-2</c:v>
                </c:pt>
                <c:pt idx="7">
                  <c:v>1.9265983026722968E-2</c:v>
                </c:pt>
                <c:pt idx="8">
                  <c:v>2.233090217188434E-2</c:v>
                </c:pt>
                <c:pt idx="9">
                  <c:v>2.233090217188434E-2</c:v>
                </c:pt>
                <c:pt idx="10">
                  <c:v>2.4418921696622204E-2</c:v>
                </c:pt>
                <c:pt idx="11">
                  <c:v>3.2590621088624511E-2</c:v>
                </c:pt>
                <c:pt idx="12">
                  <c:v>3.7506852049823368E-2</c:v>
                </c:pt>
                <c:pt idx="13">
                  <c:v>4.4133591756573623E-2</c:v>
                </c:pt>
                <c:pt idx="14">
                  <c:v>4.8975651213526684E-2</c:v>
                </c:pt>
                <c:pt idx="15">
                  <c:v>5.545739035017367E-2</c:v>
                </c:pt>
                <c:pt idx="16">
                  <c:v>6.0014770875442859E-2</c:v>
                </c:pt>
                <c:pt idx="17">
                  <c:v>6.5253709684638977E-2</c:v>
                </c:pt>
                <c:pt idx="18">
                  <c:v>7.3079896191333829E-2</c:v>
                </c:pt>
                <c:pt idx="19">
                  <c:v>7.8813403323478901E-2</c:v>
                </c:pt>
                <c:pt idx="20">
                  <c:v>8.4305407625411194E-2</c:v>
                </c:pt>
                <c:pt idx="21">
                  <c:v>8.9720555133784644E-2</c:v>
                </c:pt>
                <c:pt idx="22">
                  <c:v>9.6483953530982755E-2</c:v>
                </c:pt>
                <c:pt idx="23">
                  <c:v>0.10216752301981885</c:v>
                </c:pt>
                <c:pt idx="24">
                  <c:v>0.10800102943417204</c:v>
                </c:pt>
                <c:pt idx="25">
                  <c:v>0.11919185357387019</c:v>
                </c:pt>
                <c:pt idx="26">
                  <c:v>0.13136720080538311</c:v>
                </c:pt>
                <c:pt idx="27">
                  <c:v>0.14238190186234681</c:v>
                </c:pt>
                <c:pt idx="28">
                  <c:v>0.15251740679217576</c:v>
                </c:pt>
                <c:pt idx="29">
                  <c:v>0.16503029696569516</c:v>
                </c:pt>
                <c:pt idx="30">
                  <c:v>0.21944557061922076</c:v>
                </c:pt>
                <c:pt idx="31">
                  <c:v>0.26997716874159217</c:v>
                </c:pt>
                <c:pt idx="32">
                  <c:v>0.32947748375263741</c:v>
                </c:pt>
                <c:pt idx="33">
                  <c:v>0.39002288411316821</c:v>
                </c:pt>
                <c:pt idx="34">
                  <c:v>0.46996887434960849</c:v>
                </c:pt>
                <c:pt idx="35">
                  <c:v>0.48748656795294459</c:v>
                </c:pt>
                <c:pt idx="36">
                  <c:v>0.50396312692386647</c:v>
                </c:pt>
                <c:pt idx="37">
                  <c:v>0.51938428501555178</c:v>
                </c:pt>
                <c:pt idx="38">
                  <c:v>0.53426882342551818</c:v>
                </c:pt>
                <c:pt idx="39">
                  <c:v>0.55004796215535612</c:v>
                </c:pt>
                <c:pt idx="40">
                  <c:v>0.56002971400702095</c:v>
                </c:pt>
                <c:pt idx="41">
                  <c:v>0.61496221894948178</c:v>
                </c:pt>
                <c:pt idx="42">
                  <c:v>0.63530480183234184</c:v>
                </c:pt>
                <c:pt idx="43">
                  <c:v>0.6543046280723932</c:v>
                </c:pt>
                <c:pt idx="44">
                  <c:v>0.67351282219751107</c:v>
                </c:pt>
                <c:pt idx="45">
                  <c:v>0.69001118333193068</c:v>
                </c:pt>
                <c:pt idx="46">
                  <c:v>0.7026573035735969</c:v>
                </c:pt>
                <c:pt idx="47">
                  <c:v>0.71521616296525636</c:v>
                </c:pt>
                <c:pt idx="48">
                  <c:v>0.72626456852460153</c:v>
                </c:pt>
                <c:pt idx="49">
                  <c:v>0.73792777773144169</c:v>
                </c:pt>
                <c:pt idx="50">
                  <c:v>0.74998876100152956</c:v>
                </c:pt>
                <c:pt idx="51">
                  <c:v>0.78558164288009369</c:v>
                </c:pt>
                <c:pt idx="52">
                  <c:v>0.82004312322832495</c:v>
                </c:pt>
                <c:pt idx="53">
                  <c:v>0.83120710891858407</c:v>
                </c:pt>
                <c:pt idx="54">
                  <c:v>0.84269341380357476</c:v>
                </c:pt>
                <c:pt idx="55">
                  <c:v>0.85771153491223318</c:v>
                </c:pt>
                <c:pt idx="56">
                  <c:v>0.87000232354449425</c:v>
                </c:pt>
                <c:pt idx="57">
                  <c:v>0.9299749923353553</c:v>
                </c:pt>
                <c:pt idx="58">
                  <c:v>0.98999999999999988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3-4520-9B8F-F2D47C6D0FD2}"/>
            </c:ext>
          </c:extLst>
        </c:ser>
        <c:ser>
          <c:idx val="1"/>
          <c:order val="1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1.7256765612931216E-2</c:v>
                </c:pt>
                <c:pt idx="1">
                  <c:v>3.1574877596564452E-2</c:v>
                </c:pt>
                <c:pt idx="2">
                  <c:v>3.3846815063316778E-2</c:v>
                </c:pt>
                <c:pt idx="3">
                  <c:v>6.186414193520335E-2</c:v>
                </c:pt>
                <c:pt idx="4">
                  <c:v>7.0516354131126807E-2</c:v>
                </c:pt>
                <c:pt idx="5">
                  <c:v>8.9371839751909279E-2</c:v>
                </c:pt>
                <c:pt idx="6">
                  <c:v>0.10817395319664273</c:v>
                </c:pt>
                <c:pt idx="7">
                  <c:v>0.13171973552749697</c:v>
                </c:pt>
                <c:pt idx="8">
                  <c:v>0.13741099703020149</c:v>
                </c:pt>
                <c:pt idx="9">
                  <c:v>0.16252431632281486</c:v>
                </c:pt>
                <c:pt idx="10">
                  <c:v>0.17050110144401326</c:v>
                </c:pt>
                <c:pt idx="11">
                  <c:v>0.18604123939694073</c:v>
                </c:pt>
                <c:pt idx="12">
                  <c:v>0.20896728931275221</c:v>
                </c:pt>
                <c:pt idx="13">
                  <c:v>0.22245579601850754</c:v>
                </c:pt>
                <c:pt idx="14">
                  <c:v>0.24695609601885157</c:v>
                </c:pt>
                <c:pt idx="15">
                  <c:v>0.25651085472992891</c:v>
                </c:pt>
                <c:pt idx="16">
                  <c:v>0.25962475528614176</c:v>
                </c:pt>
                <c:pt idx="17">
                  <c:v>0.2714147015654611</c:v>
                </c:pt>
                <c:pt idx="18">
                  <c:v>0.29514825170851017</c:v>
                </c:pt>
                <c:pt idx="19">
                  <c:v>0.31129429841975459</c:v>
                </c:pt>
                <c:pt idx="20">
                  <c:v>0.32366226494954609</c:v>
                </c:pt>
                <c:pt idx="21">
                  <c:v>0.33737347996918887</c:v>
                </c:pt>
                <c:pt idx="22">
                  <c:v>0.35273788206256251</c:v>
                </c:pt>
                <c:pt idx="23">
                  <c:v>0.37600872083287112</c:v>
                </c:pt>
                <c:pt idx="24">
                  <c:v>0.39040522601219857</c:v>
                </c:pt>
                <c:pt idx="25">
                  <c:v>0.41300389659042319</c:v>
                </c:pt>
                <c:pt idx="26">
                  <c:v>0.42481792808022967</c:v>
                </c:pt>
                <c:pt idx="27">
                  <c:v>0.43001732751552152</c:v>
                </c:pt>
                <c:pt idx="28">
                  <c:v>0.43607288736291133</c:v>
                </c:pt>
                <c:pt idx="29">
                  <c:v>0.45421795107061286</c:v>
                </c:pt>
                <c:pt idx="30">
                  <c:v>0.46212968808807064</c:v>
                </c:pt>
                <c:pt idx="31">
                  <c:v>0.48148318054793215</c:v>
                </c:pt>
                <c:pt idx="32">
                  <c:v>0.50311079355543631</c:v>
                </c:pt>
                <c:pt idx="33">
                  <c:v>0.5742282062436127</c:v>
                </c:pt>
                <c:pt idx="34">
                  <c:v>0.58815447271459664</c:v>
                </c:pt>
                <c:pt idx="35">
                  <c:v>0.60111189830393275</c:v>
                </c:pt>
                <c:pt idx="36">
                  <c:v>0.60584561021526018</c:v>
                </c:pt>
                <c:pt idx="37">
                  <c:v>0.62395049559504623</c:v>
                </c:pt>
                <c:pt idx="38">
                  <c:v>0.63061406634333972</c:v>
                </c:pt>
                <c:pt idx="39">
                  <c:v>0.64080139373498868</c:v>
                </c:pt>
                <c:pt idx="40">
                  <c:v>0.65604823147426738</c:v>
                </c:pt>
                <c:pt idx="41">
                  <c:v>0.67084987415688735</c:v>
                </c:pt>
                <c:pt idx="42">
                  <c:v>0.68267204612720078</c:v>
                </c:pt>
                <c:pt idx="43">
                  <c:v>0.70140272342168797</c:v>
                </c:pt>
                <c:pt idx="44">
                  <c:v>0.71717649970425779</c:v>
                </c:pt>
                <c:pt idx="45">
                  <c:v>0.73111188626941315</c:v>
                </c:pt>
                <c:pt idx="46">
                  <c:v>0.75181242252535552</c:v>
                </c:pt>
                <c:pt idx="47">
                  <c:v>0.80642192283161762</c:v>
                </c:pt>
                <c:pt idx="48">
                  <c:v>0.81205710894313099</c:v>
                </c:pt>
                <c:pt idx="49">
                  <c:v>0.83052242700114787</c:v>
                </c:pt>
                <c:pt idx="50">
                  <c:v>0.83586313197803719</c:v>
                </c:pt>
                <c:pt idx="51">
                  <c:v>0.84946257099022493</c:v>
                </c:pt>
                <c:pt idx="52">
                  <c:v>0.86367873646864968</c:v>
                </c:pt>
                <c:pt idx="53">
                  <c:v>0.87307709686355905</c:v>
                </c:pt>
                <c:pt idx="54">
                  <c:v>0.93649792501057849</c:v>
                </c:pt>
                <c:pt idx="55">
                  <c:v>0.95691073856568243</c:v>
                </c:pt>
                <c:pt idx="56">
                  <c:v>0.97446229102968684</c:v>
                </c:pt>
                <c:pt idx="57">
                  <c:v>0.97741757594742285</c:v>
                </c:pt>
                <c:pt idx="58">
                  <c:v>1.0000000305682482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F3-4520-9B8F-F2D47C6D0FD2}"/>
            </c:ext>
          </c:extLst>
        </c:ser>
        <c:ser>
          <c:idx val="2"/>
          <c:order val="2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1.7735437077636019E-3</c:v>
                </c:pt>
                <c:pt idx="1">
                  <c:v>3.6821329777436611E-3</c:v>
                </c:pt>
                <c:pt idx="2">
                  <c:v>5.5707610772868909E-3</c:v>
                </c:pt>
                <c:pt idx="3">
                  <c:v>7.4605296127253171E-3</c:v>
                </c:pt>
                <c:pt idx="4">
                  <c:v>1.006223688656902E-2</c:v>
                </c:pt>
                <c:pt idx="5">
                  <c:v>1.263002109348879E-2</c:v>
                </c:pt>
                <c:pt idx="6">
                  <c:v>1.5197798482351255E-2</c:v>
                </c:pt>
                <c:pt idx="7">
                  <c:v>1.7535176756068974E-2</c:v>
                </c:pt>
                <c:pt idx="8">
                  <c:v>1.9784406028067761E-2</c:v>
                </c:pt>
                <c:pt idx="9">
                  <c:v>2.2239429539543908E-2</c:v>
                </c:pt>
                <c:pt idx="10">
                  <c:v>2.4786119477192812E-2</c:v>
                </c:pt>
                <c:pt idx="11">
                  <c:v>3.3812845471839499E-2</c:v>
                </c:pt>
                <c:pt idx="12">
                  <c:v>4.1452253729530743E-2</c:v>
                </c:pt>
                <c:pt idx="13">
                  <c:v>4.5764147938432968E-2</c:v>
                </c:pt>
                <c:pt idx="14">
                  <c:v>5.1645022969797817E-2</c:v>
                </c:pt>
                <c:pt idx="15">
                  <c:v>5.5940025071445014E-2</c:v>
                </c:pt>
                <c:pt idx="16">
                  <c:v>6.0113365688264454E-2</c:v>
                </c:pt>
                <c:pt idx="17">
                  <c:v>6.5649652611964149E-2</c:v>
                </c:pt>
                <c:pt idx="18">
                  <c:v>7.0537936998227066E-2</c:v>
                </c:pt>
                <c:pt idx="19">
                  <c:v>7.465312681885565E-2</c:v>
                </c:pt>
                <c:pt idx="20">
                  <c:v>8.3402787236107667E-2</c:v>
                </c:pt>
                <c:pt idx="21">
                  <c:v>9.1853366222104396E-2</c:v>
                </c:pt>
                <c:pt idx="22">
                  <c:v>9.9437110892063654E-2</c:v>
                </c:pt>
                <c:pt idx="23">
                  <c:v>0.10576769347569841</c:v>
                </c:pt>
                <c:pt idx="24">
                  <c:v>0.10703311612532217</c:v>
                </c:pt>
                <c:pt idx="25">
                  <c:v>0.11672932441148705</c:v>
                </c:pt>
                <c:pt idx="26">
                  <c:v>0.12921978586317462</c:v>
                </c:pt>
                <c:pt idx="27">
                  <c:v>0.14118495146916943</c:v>
                </c:pt>
                <c:pt idx="28">
                  <c:v>0.15603192797914059</c:v>
                </c:pt>
                <c:pt idx="29">
                  <c:v>0.16742896451858802</c:v>
                </c:pt>
                <c:pt idx="30">
                  <c:v>0.21404725731638716</c:v>
                </c:pt>
                <c:pt idx="31">
                  <c:v>0.26864991277741185</c:v>
                </c:pt>
                <c:pt idx="32">
                  <c:v>0.33199913438517986</c:v>
                </c:pt>
                <c:pt idx="33">
                  <c:v>0.39376839741434</c:v>
                </c:pt>
                <c:pt idx="34">
                  <c:v>0.45999467731471599</c:v>
                </c:pt>
                <c:pt idx="35">
                  <c:v>0.48478379275549172</c:v>
                </c:pt>
                <c:pt idx="36">
                  <c:v>0.50712195314761133</c:v>
                </c:pt>
                <c:pt idx="37">
                  <c:v>0.52416561138308682</c:v>
                </c:pt>
                <c:pt idx="38">
                  <c:v>0.53559244923103133</c:v>
                </c:pt>
                <c:pt idx="39">
                  <c:v>0.54944273604448668</c:v>
                </c:pt>
                <c:pt idx="40">
                  <c:v>0.5672823157286887</c:v>
                </c:pt>
                <c:pt idx="41">
                  <c:v>0.61221735727036641</c:v>
                </c:pt>
                <c:pt idx="42">
                  <c:v>0.62724943373445452</c:v>
                </c:pt>
                <c:pt idx="43">
                  <c:v>0.64454134920508299</c:v>
                </c:pt>
                <c:pt idx="44">
                  <c:v>0.66818717620544466</c:v>
                </c:pt>
                <c:pt idx="45">
                  <c:v>0.68969318689120873</c:v>
                </c:pt>
                <c:pt idx="46">
                  <c:v>0.70587296514144882</c:v>
                </c:pt>
                <c:pt idx="47">
                  <c:v>0.71625843186231419</c:v>
                </c:pt>
                <c:pt idx="48">
                  <c:v>0.73191056947155597</c:v>
                </c:pt>
                <c:pt idx="49">
                  <c:v>0.74205253805915805</c:v>
                </c:pt>
                <c:pt idx="50">
                  <c:v>0.75488971321035425</c:v>
                </c:pt>
                <c:pt idx="51">
                  <c:v>0.78365099285701445</c:v>
                </c:pt>
                <c:pt idx="52">
                  <c:v>0.81398774622130265</c:v>
                </c:pt>
                <c:pt idx="53">
                  <c:v>0.82792579281693168</c:v>
                </c:pt>
                <c:pt idx="54">
                  <c:v>0.84493562132074507</c:v>
                </c:pt>
                <c:pt idx="55">
                  <c:v>0.8615771633928011</c:v>
                </c:pt>
                <c:pt idx="56">
                  <c:v>0.87653460276282802</c:v>
                </c:pt>
                <c:pt idx="57">
                  <c:v>0.91226653186776696</c:v>
                </c:pt>
                <c:pt idx="58">
                  <c:v>0.95340143344900841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F3-4520-9B8F-F2D47C6D0FD2}"/>
            </c:ext>
          </c:extLst>
        </c:ser>
        <c:ser>
          <c:idx val="3"/>
          <c:order val="3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3.3931769175885819E-3</c:v>
                </c:pt>
                <c:pt idx="1">
                  <c:v>3.9712290930301935E-3</c:v>
                </c:pt>
                <c:pt idx="2">
                  <c:v>6.8801267901014811E-3</c:v>
                </c:pt>
                <c:pt idx="3">
                  <c:v>6.8812588061138999E-3</c:v>
                </c:pt>
                <c:pt idx="4">
                  <c:v>6.901565581908257E-3</c:v>
                </c:pt>
                <c:pt idx="5">
                  <c:v>7.0410878521587712E-3</c:v>
                </c:pt>
                <c:pt idx="6">
                  <c:v>7.9375488172288323E-3</c:v>
                </c:pt>
                <c:pt idx="7">
                  <c:v>9.6702300278684594E-3</c:v>
                </c:pt>
                <c:pt idx="8">
                  <c:v>2.3240428809449182E-2</c:v>
                </c:pt>
                <c:pt idx="9">
                  <c:v>2.5501260201543231E-2</c:v>
                </c:pt>
                <c:pt idx="10">
                  <c:v>2.557594045243871E-2</c:v>
                </c:pt>
                <c:pt idx="11">
                  <c:v>2.9844458306302387E-2</c:v>
                </c:pt>
                <c:pt idx="12">
                  <c:v>3.7089245548300315E-2</c:v>
                </c:pt>
                <c:pt idx="13">
                  <c:v>3.8656184216997423E-2</c:v>
                </c:pt>
                <c:pt idx="14">
                  <c:v>3.8675071929967754E-2</c:v>
                </c:pt>
                <c:pt idx="15">
                  <c:v>5.6258721501530259E-2</c:v>
                </c:pt>
                <c:pt idx="16">
                  <c:v>6.0265797342730396E-2</c:v>
                </c:pt>
                <c:pt idx="17">
                  <c:v>6.028583175900136E-2</c:v>
                </c:pt>
                <c:pt idx="18">
                  <c:v>7.3947499000215605E-2</c:v>
                </c:pt>
                <c:pt idx="19">
                  <c:v>7.8385836140061615E-2</c:v>
                </c:pt>
                <c:pt idx="20">
                  <c:v>7.8414518353515428E-2</c:v>
                </c:pt>
                <c:pt idx="21">
                  <c:v>0.10641222734394218</c:v>
                </c:pt>
                <c:pt idx="22">
                  <c:v>0.10713684551594098</c:v>
                </c:pt>
                <c:pt idx="23">
                  <c:v>0.10723934932560993</c:v>
                </c:pt>
                <c:pt idx="24">
                  <c:v>0.10724514268320355</c:v>
                </c:pt>
                <c:pt idx="25">
                  <c:v>0.10989048572072274</c:v>
                </c:pt>
                <c:pt idx="26">
                  <c:v>0.11859203715212201</c:v>
                </c:pt>
                <c:pt idx="27">
                  <c:v>0.12117596482593522</c:v>
                </c:pt>
                <c:pt idx="28">
                  <c:v>0.12606593617278292</c:v>
                </c:pt>
                <c:pt idx="29">
                  <c:v>0.16498370801735762</c:v>
                </c:pt>
                <c:pt idx="30">
                  <c:v>0.24703395471643314</c:v>
                </c:pt>
                <c:pt idx="31">
                  <c:v>0.26962775893840513</c:v>
                </c:pt>
                <c:pt idx="32">
                  <c:v>0.38717190605175689</c:v>
                </c:pt>
                <c:pt idx="33">
                  <c:v>0.38958829644300214</c:v>
                </c:pt>
                <c:pt idx="34">
                  <c:v>0.47068182299689426</c:v>
                </c:pt>
                <c:pt idx="35">
                  <c:v>0.50336016913583193</c:v>
                </c:pt>
                <c:pt idx="36">
                  <c:v>0.50366237793805346</c:v>
                </c:pt>
                <c:pt idx="37">
                  <c:v>0.50897894747199079</c:v>
                </c:pt>
                <c:pt idx="38">
                  <c:v>0.54535354304817152</c:v>
                </c:pt>
                <c:pt idx="39">
                  <c:v>0.55045942356048638</c:v>
                </c:pt>
                <c:pt idx="40">
                  <c:v>0.5600722571056943</c:v>
                </c:pt>
                <c:pt idx="41">
                  <c:v>0.61529037745702375</c:v>
                </c:pt>
                <c:pt idx="42">
                  <c:v>0.62129824909832421</c:v>
                </c:pt>
                <c:pt idx="43">
                  <c:v>0.62747243623106708</c:v>
                </c:pt>
                <c:pt idx="44">
                  <c:v>0.6817097500300966</c:v>
                </c:pt>
                <c:pt idx="45">
                  <c:v>0.68982401754002265</c:v>
                </c:pt>
                <c:pt idx="46">
                  <c:v>0.69602577617211137</c:v>
                </c:pt>
                <c:pt idx="47">
                  <c:v>0.70315075071998512</c:v>
                </c:pt>
                <c:pt idx="48">
                  <c:v>0.71269495515230086</c:v>
                </c:pt>
                <c:pt idx="49">
                  <c:v>0.7270940564282079</c:v>
                </c:pt>
                <c:pt idx="50">
                  <c:v>0.75048490560027936</c:v>
                </c:pt>
                <c:pt idx="51">
                  <c:v>0.79236747745102476</c:v>
                </c:pt>
                <c:pt idx="52">
                  <c:v>0.82016022145907519</c:v>
                </c:pt>
                <c:pt idx="53">
                  <c:v>0.82016613507242364</c:v>
                </c:pt>
                <c:pt idx="54">
                  <c:v>0.83675894661389849</c:v>
                </c:pt>
                <c:pt idx="55">
                  <c:v>0.86640794197454862</c:v>
                </c:pt>
                <c:pt idx="56">
                  <c:v>0.87112207596816371</c:v>
                </c:pt>
                <c:pt idx="57">
                  <c:v>0.95122605257438497</c:v>
                </c:pt>
                <c:pt idx="58">
                  <c:v>0.95419746961680774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F3-4520-9B8F-F2D47C6D0FD2}"/>
            </c:ext>
          </c:extLst>
        </c:ser>
        <c:ser>
          <c:idx val="4"/>
          <c:order val="4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F3-4520-9B8F-F2D47C6D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In!$F$18:$F$26</c:f>
              <c:numCache>
                <c:formatCode>General</c:formatCode>
                <c:ptCount val="9"/>
              </c:numCache>
            </c:numRef>
          </c:cat>
          <c:val>
            <c:numRef>
              <c:f>LEASTSQUARES!$J$5:$J$12</c:f>
              <c:numCache>
                <c:formatCode>0.0%</c:formatCode>
                <c:ptCount val="8"/>
                <c:pt idx="0">
                  <c:v>7.8101313614257595E-2</c:v>
                </c:pt>
                <c:pt idx="1">
                  <c:v>0.13977602534244818</c:v>
                </c:pt>
                <c:pt idx="2">
                  <c:v>0.14966857364468764</c:v>
                </c:pt>
                <c:pt idx="3">
                  <c:v>0.11392929784218118</c:v>
                </c:pt>
                <c:pt idx="4">
                  <c:v>1.1743007451061613</c:v>
                </c:pt>
                <c:pt idx="5">
                  <c:v>0.64963787924850336</c:v>
                </c:pt>
                <c:pt idx="6">
                  <c:v>1.1299618343883451</c:v>
                </c:pt>
                <c:pt idx="7">
                  <c:v>0.23640026157786134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6-425B-A13D-FBDAE22D155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In!$F$18:$F$26</c:f>
              <c:numCache>
                <c:formatCode>General</c:formatCode>
                <c:ptCount val="9"/>
              </c:numCache>
            </c:numRef>
          </c:cat>
          <c:val>
            <c:numRef>
              <c:f>PSO!$J$5:$J$12</c:f>
              <c:numCache>
                <c:formatCode>0.0%</c:formatCode>
                <c:ptCount val="8"/>
                <c:pt idx="0">
                  <c:v>1.2011630821598446E-2</c:v>
                </c:pt>
                <c:pt idx="1">
                  <c:v>4.016405270979316E-2</c:v>
                </c:pt>
                <c:pt idx="2">
                  <c:v>3.8603803088693482E-2</c:v>
                </c:pt>
                <c:pt idx="3">
                  <c:v>0.46563208420838209</c:v>
                </c:pt>
                <c:pt idx="4">
                  <c:v>5.2720034896579941E-2</c:v>
                </c:pt>
                <c:pt idx="5">
                  <c:v>6.6741843090717637E-2</c:v>
                </c:pt>
                <c:pt idx="6">
                  <c:v>5.733751858980312E-2</c:v>
                </c:pt>
                <c:pt idx="7">
                  <c:v>0.13516669802482859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6-425B-A13D-FBDAE22D155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In!$F$18:$F$26</c:f>
              <c:numCache>
                <c:formatCode>General</c:formatCode>
                <c:ptCount val="9"/>
              </c:numCache>
            </c:numRef>
          </c:cat>
          <c:val>
            <c:numRef>
              <c:f>SQP!$J$5:$J$12</c:f>
              <c:numCache>
                <c:formatCode>0.0%</c:formatCode>
                <c:ptCount val="8"/>
                <c:pt idx="0">
                  <c:v>1.2939044386492517E-3</c:v>
                </c:pt>
                <c:pt idx="1">
                  <c:v>1.517458902502713E-2</c:v>
                </c:pt>
                <c:pt idx="2">
                  <c:v>6.1134876489968619E-2</c:v>
                </c:pt>
                <c:pt idx="3">
                  <c:v>0.47185337551000145</c:v>
                </c:pt>
                <c:pt idx="4">
                  <c:v>3.0845058401412287E-2</c:v>
                </c:pt>
                <c:pt idx="5">
                  <c:v>0.18501952983324016</c:v>
                </c:pt>
                <c:pt idx="6">
                  <c:v>3.4525038990468347E-2</c:v>
                </c:pt>
                <c:pt idx="7">
                  <c:v>5.2557721242283618E-2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6-425B-A13D-FBDAE22D155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In!$F$18:$F$26</c:f>
              <c:numCache>
                <c:formatCode>General</c:formatCode>
                <c:ptCount val="9"/>
              </c:numCache>
            </c:numRef>
          </c:cat>
          <c:val>
            <c:numRef>
              <c:f>Firefly!$J$5:$J$12</c:f>
              <c:numCache>
                <c:formatCode>0.0%</c:formatCode>
                <c:ptCount val="8"/>
                <c:pt idx="0">
                  <c:v>2.3239376638563205E-2</c:v>
                </c:pt>
                <c:pt idx="1">
                  <c:v>9.6355151169064054E-3</c:v>
                </c:pt>
                <c:pt idx="2">
                  <c:v>3.6749015565945467E-2</c:v>
                </c:pt>
                <c:pt idx="3">
                  <c:v>0.5585755784698242</c:v>
                </c:pt>
                <c:pt idx="4">
                  <c:v>3.0983920822901724E-2</c:v>
                </c:pt>
                <c:pt idx="5">
                  <c:v>9.5177984597150711E-2</c:v>
                </c:pt>
                <c:pt idx="6">
                  <c:v>3.1239892982887367E-2</c:v>
                </c:pt>
                <c:pt idx="7">
                  <c:v>6.2267029422897878E-2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A6-425B-A13D-FBDAE22D1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445728"/>
        <c:axId val="1699444064"/>
      </c:barChart>
      <c:catAx>
        <c:axId val="169944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4064"/>
        <c:crosses val="autoZero"/>
        <c:auto val="1"/>
        <c:lblAlgn val="ctr"/>
        <c:lblOffset val="100"/>
        <c:noMultiLvlLbl val="0"/>
      </c:catAx>
      <c:valAx>
        <c:axId val="1699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2.2621057533566417E-2</c:v>
                </c:pt>
                <c:pt idx="1">
                  <c:v>9.8228115481477753E-4</c:v>
                </c:pt>
                <c:pt idx="2">
                  <c:v>0.13124651799110248</c:v>
                </c:pt>
                <c:pt idx="3">
                  <c:v>6.5892416958523672E-2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4-4CD9-8DB7-82E62B319798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1.892287977186783E-2</c:v>
                </c:pt>
                <c:pt idx="1">
                  <c:v>2.0595785552426252E-2</c:v>
                </c:pt>
                <c:pt idx="2">
                  <c:v>0.1002573690592652</c:v>
                </c:pt>
                <c:pt idx="3">
                  <c:v>0.14488403106428516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34-4CD9-8DB7-82E62B319798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2.8299504254265385E-3</c:v>
                </c:pt>
                <c:pt idx="1">
                  <c:v>2.3080519893266219E-2</c:v>
                </c:pt>
                <c:pt idx="2">
                  <c:v>5.1925552924199661E-2</c:v>
                </c:pt>
                <c:pt idx="3">
                  <c:v>2.0129387276463045E-2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34-4CD9-8DB7-82E62B319798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Firefly!$J$20:$J$23</c:f>
              <c:numCache>
                <c:formatCode>0.0%</c:formatCode>
                <c:ptCount val="4"/>
                <c:pt idx="0">
                  <c:v>2.9083259256787695E-2</c:v>
                </c:pt>
                <c:pt idx="1">
                  <c:v>8.639188119878223E-2</c:v>
                </c:pt>
                <c:pt idx="2">
                  <c:v>0.17828279782429798</c:v>
                </c:pt>
                <c:pt idx="3">
                  <c:v>0.4830868825966797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34-4CD9-8DB7-82E62B31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LEASTSQUARES!$J$31:$J$34</c:f>
              <c:numCache>
                <c:formatCode>0.0%</c:formatCode>
                <c:ptCount val="4"/>
                <c:pt idx="0">
                  <c:v>3.8759148565946144E-2</c:v>
                </c:pt>
                <c:pt idx="1">
                  <c:v>6.8472410594476715E-2</c:v>
                </c:pt>
                <c:pt idx="2">
                  <c:v>0.21872323213204967</c:v>
                </c:pt>
                <c:pt idx="3">
                  <c:v>2.4079185625542689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4-47EB-943C-D88D9287DF6D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PSO!$J$31:$J$34</c:f>
              <c:numCache>
                <c:formatCode>0.0%</c:formatCode>
                <c:ptCount val="4"/>
                <c:pt idx="0">
                  <c:v>4.4959008901036782E-2</c:v>
                </c:pt>
                <c:pt idx="1">
                  <c:v>3.7660664156708719E-2</c:v>
                </c:pt>
                <c:pt idx="2">
                  <c:v>1.7044473427740847E-2</c:v>
                </c:pt>
                <c:pt idx="3">
                  <c:v>2.4017380336495306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4-47EB-943C-D88D9287DF6D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9.1481037550934763E-4</c:v>
                </c:pt>
                <c:pt idx="1">
                  <c:v>3.4423382748511082E-2</c:v>
                </c:pt>
                <c:pt idx="2">
                  <c:v>1.7065040022828146E-2</c:v>
                </c:pt>
                <c:pt idx="3">
                  <c:v>2.4015805642250556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4-47EB-943C-D88D9287DF6D}"/>
            </c:ext>
          </c:extLst>
        </c:ser>
        <c:ser>
          <c:idx val="3"/>
          <c:order val="3"/>
          <c:tx>
            <c:v>Firefly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Firefly!$J$29:$J$32</c:f>
              <c:numCache>
                <c:formatCode>0.0%</c:formatCode>
                <c:ptCount val="4"/>
                <c:pt idx="0">
                  <c:v>6.1723360589933619E-3</c:v>
                </c:pt>
                <c:pt idx="1">
                  <c:v>6.4037446475104245E-2</c:v>
                </c:pt>
                <c:pt idx="2">
                  <c:v>4.2625503936447914E-2</c:v>
                </c:pt>
                <c:pt idx="3">
                  <c:v>1.9093620592002172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4-47EB-943C-D88D9287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6.2132840069737731E-2</c:v>
                </c:pt>
                <c:pt idx="1">
                  <c:v>0.19380015613092094</c:v>
                </c:pt>
                <c:pt idx="2">
                  <c:v>0.38333342354749944</c:v>
                </c:pt>
                <c:pt idx="3">
                  <c:v>0.54064377141040365</c:v>
                </c:pt>
                <c:pt idx="4">
                  <c:v>0.60903424941796336</c:v>
                </c:pt>
                <c:pt idx="5">
                  <c:v>0.64893976624621785</c:v>
                </c:pt>
                <c:pt idx="6">
                  <c:v>0.69000160050000137</c:v>
                </c:pt>
                <c:pt idx="7">
                  <c:v>0.72067858140343222</c:v>
                </c:pt>
                <c:pt idx="8">
                  <c:v>0.75000225205639248</c:v>
                </c:pt>
                <c:pt idx="9">
                  <c:v>0.81998214889097587</c:v>
                </c:pt>
                <c:pt idx="10">
                  <c:v>0.87001541029556118</c:v>
                </c:pt>
                <c:pt idx="11">
                  <c:v>0.87001541029556118</c:v>
                </c:pt>
                <c:pt idx="12">
                  <c:v>0.93515650376624759</c:v>
                </c:pt>
                <c:pt idx="13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A8-4367-82BA-A3A011471FF0}"/>
            </c:ext>
          </c:extLst>
        </c:ser>
        <c:ser>
          <c:idx val="0"/>
          <c:order val="1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6.21181582785428E-2</c:v>
                </c:pt>
                <c:pt idx="1">
                  <c:v>0.19379032964828646</c:v>
                </c:pt>
                <c:pt idx="2">
                  <c:v>0.38329988296171247</c:v>
                </c:pt>
                <c:pt idx="3">
                  <c:v>0.54056298428546323</c:v>
                </c:pt>
                <c:pt idx="4">
                  <c:v>0.60908089091838169</c:v>
                </c:pt>
                <c:pt idx="5">
                  <c:v>0.65150340922800754</c:v>
                </c:pt>
                <c:pt idx="6">
                  <c:v>0.68973080346182414</c:v>
                </c:pt>
                <c:pt idx="7">
                  <c:v>0.72197116562827179</c:v>
                </c:pt>
                <c:pt idx="8">
                  <c:v>0.75064612377504847</c:v>
                </c:pt>
                <c:pt idx="9">
                  <c:v>0.8191243381408484</c:v>
                </c:pt>
                <c:pt idx="10">
                  <c:v>0.84543920326914479</c:v>
                </c:pt>
                <c:pt idx="11">
                  <c:v>0.87024343379615654</c:v>
                </c:pt>
                <c:pt idx="12">
                  <c:v>0.91508726425188813</c:v>
                </c:pt>
                <c:pt idx="13">
                  <c:v>0.95990423315653761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A8-4367-82BA-A3A011471FF0}"/>
            </c:ext>
          </c:extLst>
        </c:ser>
        <c:ser>
          <c:idx val="2"/>
          <c:order val="2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6.2133784436994487E-2</c:v>
                </c:pt>
                <c:pt idx="1">
                  <c:v>0.19379955276439353</c:v>
                </c:pt>
                <c:pt idx="2">
                  <c:v>0.38333712181389545</c:v>
                </c:pt>
                <c:pt idx="3">
                  <c:v>0.54064609174023193</c:v>
                </c:pt>
                <c:pt idx="4">
                  <c:v>0.60903973574930415</c:v>
                </c:pt>
                <c:pt idx="5">
                  <c:v>0.63170507375784557</c:v>
                </c:pt>
                <c:pt idx="6">
                  <c:v>0.69000801315782045</c:v>
                </c:pt>
                <c:pt idx="7">
                  <c:v>0.74949560901404821</c:v>
                </c:pt>
                <c:pt idx="8">
                  <c:v>0.75000595364392064</c:v>
                </c:pt>
                <c:pt idx="9">
                  <c:v>0.81999295463060595</c:v>
                </c:pt>
                <c:pt idx="10">
                  <c:v>0.87002561425524627</c:v>
                </c:pt>
                <c:pt idx="11">
                  <c:v>0.87002561425524627</c:v>
                </c:pt>
                <c:pt idx="12">
                  <c:v>0.95304560467911381</c:v>
                </c:pt>
                <c:pt idx="13">
                  <c:v>0.96000033397447682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A8-4367-82BA-A3A011471FF0}"/>
            </c:ext>
          </c:extLst>
        </c:ser>
        <c:ser>
          <c:idx val="3"/>
          <c:order val="3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88.977185337093005</c:v>
                </c:pt>
                <c:pt idx="1">
                  <c:v>106.056139451422</c:v>
                </c:pt>
                <c:pt idx="2">
                  <c:v>127.15115782277999</c:v>
                </c:pt>
                <c:pt idx="3">
                  <c:v>150.307613432453</c:v>
                </c:pt>
                <c:pt idx="4">
                  <c:v>180.49218149192501</c:v>
                </c:pt>
                <c:pt idx="5">
                  <c:v>211.712808681534</c:v>
                </c:pt>
                <c:pt idx="6">
                  <c:v>220.84508245748901</c:v>
                </c:pt>
                <c:pt idx="7">
                  <c:v>240.01751687601401</c:v>
                </c:pt>
                <c:pt idx="8">
                  <c:v>258.17525420832197</c:v>
                </c:pt>
                <c:pt idx="9">
                  <c:v>269.29419806887103</c:v>
                </c:pt>
                <c:pt idx="10">
                  <c:v>278.46919593266603</c:v>
                </c:pt>
                <c:pt idx="11">
                  <c:v>286.60813466632402</c:v>
                </c:pt>
                <c:pt idx="12">
                  <c:v>292.73904127146801</c:v>
                </c:pt>
                <c:pt idx="13">
                  <c:v>298.84858583269198</c:v>
                </c:pt>
                <c:pt idx="14">
                  <c:v>300.96342818080802</c:v>
                </c:pt>
                <c:pt idx="15">
                  <c:v>306.15440485345601</c:v>
                </c:pt>
                <c:pt idx="16">
                  <c:v>317.316072801845</c:v>
                </c:pt>
                <c:pt idx="17">
                  <c:v>319.60181150132399</c:v>
                </c:pt>
                <c:pt idx="18">
                  <c:v>323.84217721951597</c:v>
                </c:pt>
                <c:pt idx="19">
                  <c:v>342.11740579338601</c:v>
                </c:pt>
                <c:pt idx="20">
                  <c:v>367.43142783901499</c:v>
                </c:pt>
                <c:pt idx="21">
                  <c:v>395.76817909937603</c:v>
                </c:pt>
                <c:pt idx="22">
                  <c:v>421.12492523284601</c:v>
                </c:pt>
                <c:pt idx="23">
                  <c:v>446.40690421259501</c:v>
                </c:pt>
                <c:pt idx="24">
                  <c:v>474.70093138511402</c:v>
                </c:pt>
                <c:pt idx="25">
                  <c:v>503.005639579594</c:v>
                </c:pt>
                <c:pt idx="26">
                  <c:v>525.22216525677095</c:v>
                </c:pt>
                <c:pt idx="27">
                  <c:v>547.46005297786803</c:v>
                </c:pt>
                <c:pt idx="28">
                  <c:v>569.644535589165</c:v>
                </c:pt>
                <c:pt idx="29">
                  <c:v>594.86242843715195</c:v>
                </c:pt>
                <c:pt idx="30">
                  <c:v>616.03221396223103</c:v>
                </c:pt>
                <c:pt idx="31">
                  <c:v>637.23404255319099</c:v>
                </c:pt>
                <c:pt idx="32">
                  <c:v>667.41861061266297</c:v>
                </c:pt>
                <c:pt idx="33">
                  <c:v>692.61514141673001</c:v>
                </c:pt>
                <c:pt idx="34">
                  <c:v>704.69537725369503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1.2765957446808401E-2</c:v>
                </c:pt>
                <c:pt idx="1">
                  <c:v>1.48936170212766E-2</c:v>
                </c:pt>
                <c:pt idx="2">
                  <c:v>1.7021276595744702E-2</c:v>
                </c:pt>
                <c:pt idx="3">
                  <c:v>2.9787234042553103E-2</c:v>
                </c:pt>
                <c:pt idx="4">
                  <c:v>4.2553191489361798E-2</c:v>
                </c:pt>
                <c:pt idx="5">
                  <c:v>6.1702127659574398E-2</c:v>
                </c:pt>
                <c:pt idx="6">
                  <c:v>8.0851063829787198E-2</c:v>
                </c:pt>
                <c:pt idx="7">
                  <c:v>0.1</c:v>
                </c:pt>
                <c:pt idx="8">
                  <c:v>0.11702127659574399</c:v>
                </c:pt>
                <c:pt idx="9">
                  <c:v>0.131914893617021</c:v>
                </c:pt>
                <c:pt idx="10">
                  <c:v>0.159574468085106</c:v>
                </c:pt>
                <c:pt idx="11">
                  <c:v>0.180851063829787</c:v>
                </c:pt>
                <c:pt idx="12">
                  <c:v>0.20212765957446799</c:v>
                </c:pt>
                <c:pt idx="13">
                  <c:v>0.219148936170212</c:v>
                </c:pt>
                <c:pt idx="14">
                  <c:v>0.24042553191489302</c:v>
                </c:pt>
                <c:pt idx="15">
                  <c:v>0.27446808510638299</c:v>
                </c:pt>
                <c:pt idx="16">
                  <c:v>0.29787234042553101</c:v>
                </c:pt>
                <c:pt idx="17">
                  <c:v>0.35319148936170203</c:v>
                </c:pt>
                <c:pt idx="18">
                  <c:v>0.39787234042553105</c:v>
                </c:pt>
                <c:pt idx="19">
                  <c:v>0.438297872340425</c:v>
                </c:pt>
                <c:pt idx="20">
                  <c:v>0.48085106382978698</c:v>
                </c:pt>
                <c:pt idx="21">
                  <c:v>0.52553191489361706</c:v>
                </c:pt>
                <c:pt idx="22">
                  <c:v>0.57659574468085095</c:v>
                </c:pt>
                <c:pt idx="23">
                  <c:v>0.61276595744680795</c:v>
                </c:pt>
                <c:pt idx="24">
                  <c:v>0.64893617021276595</c:v>
                </c:pt>
                <c:pt idx="25">
                  <c:v>0.68723404255319098</c:v>
                </c:pt>
                <c:pt idx="26">
                  <c:v>0.71276595744680804</c:v>
                </c:pt>
                <c:pt idx="27">
                  <c:v>0.74255319148936094</c:v>
                </c:pt>
                <c:pt idx="28">
                  <c:v>0.76170212765957401</c:v>
                </c:pt>
                <c:pt idx="29">
                  <c:v>0.78510638297872304</c:v>
                </c:pt>
                <c:pt idx="30">
                  <c:v>0.80212765957446808</c:v>
                </c:pt>
                <c:pt idx="31">
                  <c:v>0.82553191489361699</c:v>
                </c:pt>
                <c:pt idx="32">
                  <c:v>0.83829787234042497</c:v>
                </c:pt>
                <c:pt idx="33">
                  <c:v>0.85744680851063804</c:v>
                </c:pt>
                <c:pt idx="34">
                  <c:v>0.86382978723404191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A8-4367-82BA-A3A011471FF0}"/>
            </c:ext>
          </c:extLst>
        </c:ser>
        <c:ser>
          <c:idx val="5"/>
          <c:order val="4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Firefly!$B$27:$O$27</c:f>
              <c:numCache>
                <c:formatCode>General</c:formatCode>
                <c:ptCount val="14"/>
                <c:pt idx="0">
                  <c:v>5.3285030179011317E-2</c:v>
                </c:pt>
                <c:pt idx="1">
                  <c:v>0.12139842368752275</c:v>
                </c:pt>
                <c:pt idx="2">
                  <c:v>0.29999073539179671</c:v>
                </c:pt>
                <c:pt idx="3">
                  <c:v>0.34814997159800221</c:v>
                </c:pt>
                <c:pt idx="4">
                  <c:v>0.40664415045661495</c:v>
                </c:pt>
                <c:pt idx="5">
                  <c:v>0.52833427646642361</c:v>
                </c:pt>
                <c:pt idx="6">
                  <c:v>0.56369443169597522</c:v>
                </c:pt>
                <c:pt idx="7">
                  <c:v>0.60751571091144674</c:v>
                </c:pt>
                <c:pt idx="8">
                  <c:v>0.75187962684334908</c:v>
                </c:pt>
                <c:pt idx="9">
                  <c:v>0.77235598428140706</c:v>
                </c:pt>
                <c:pt idx="10">
                  <c:v>0.82880194671287688</c:v>
                </c:pt>
                <c:pt idx="11">
                  <c:v>0.85921198946233512</c:v>
                </c:pt>
                <c:pt idx="12">
                  <c:v>0.95474788063327065</c:v>
                </c:pt>
                <c:pt idx="13">
                  <c:v>1.0000002037738889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3A8-4367-82BA-A3A011471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492563429571"/>
          <c:y val="6.0185185185185182E-2"/>
          <c:w val="0.6531364829396325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LEASTSQUARES!$J$31:$J$34</c:f>
              <c:numCache>
                <c:formatCode>0.0%</c:formatCode>
                <c:ptCount val="4"/>
                <c:pt idx="0">
                  <c:v>3.8759148565946144E-2</c:v>
                </c:pt>
                <c:pt idx="1">
                  <c:v>6.8472410594476715E-2</c:v>
                </c:pt>
                <c:pt idx="2">
                  <c:v>0.21872323213204967</c:v>
                </c:pt>
                <c:pt idx="3">
                  <c:v>2.4079185625542689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201-8B5B-48A842FE6C35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PSO!$J$31:$J$34</c:f>
              <c:numCache>
                <c:formatCode>0.0%</c:formatCode>
                <c:ptCount val="4"/>
                <c:pt idx="0">
                  <c:v>4.4959008901036782E-2</c:v>
                </c:pt>
                <c:pt idx="1">
                  <c:v>3.7660664156708719E-2</c:v>
                </c:pt>
                <c:pt idx="2">
                  <c:v>1.7044473427740847E-2</c:v>
                </c:pt>
                <c:pt idx="3">
                  <c:v>2.4017380336495306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8-4201-8B5B-48A842FE6C35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SQP!$J$29:$J$32</c:f>
              <c:numCache>
                <c:formatCode>0.0%</c:formatCode>
                <c:ptCount val="4"/>
                <c:pt idx="0">
                  <c:v>9.1481037550934763E-4</c:v>
                </c:pt>
                <c:pt idx="1">
                  <c:v>3.4423382748511082E-2</c:v>
                </c:pt>
                <c:pt idx="2">
                  <c:v>1.7065040022828146E-2</c:v>
                </c:pt>
                <c:pt idx="3">
                  <c:v>2.4015805642250556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8-4201-8B5B-48A842FE6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1717232"/>
        <c:axId val="1691713904"/>
      </c:barChart>
      <c:catAx>
        <c:axId val="16917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3904"/>
        <c:crosses val="autoZero"/>
        <c:auto val="1"/>
        <c:lblAlgn val="ctr"/>
        <c:lblOffset val="100"/>
        <c:noMultiLvlLbl val="0"/>
      </c:catAx>
      <c:valAx>
        <c:axId val="16917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1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53937007874016E-2"/>
          <c:y val="2.5428331875182269E-2"/>
          <c:w val="0.6658031496062991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Least Squares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LEASTSQUARES!$J$20:$J$23</c:f>
              <c:numCache>
                <c:formatCode>0.0%</c:formatCode>
                <c:ptCount val="4"/>
                <c:pt idx="0">
                  <c:v>2.2621057533566417E-2</c:v>
                </c:pt>
                <c:pt idx="1">
                  <c:v>9.8228115481477753E-4</c:v>
                </c:pt>
                <c:pt idx="2">
                  <c:v>0.13124651799110248</c:v>
                </c:pt>
                <c:pt idx="3">
                  <c:v>6.5892416958523672E-2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C-46EB-904F-78D613F09E2C}"/>
            </c:ext>
          </c:extLst>
        </c:ser>
        <c:ser>
          <c:idx val="1"/>
          <c:order val="1"/>
          <c:tx>
            <c:v>PSO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PSO!$J$20:$J$23</c:f>
              <c:numCache>
                <c:formatCode>0.0%</c:formatCode>
                <c:ptCount val="4"/>
                <c:pt idx="0">
                  <c:v>1.892287977186783E-2</c:v>
                </c:pt>
                <c:pt idx="1">
                  <c:v>2.0595785552426252E-2</c:v>
                </c:pt>
                <c:pt idx="2">
                  <c:v>0.1002573690592652</c:v>
                </c:pt>
                <c:pt idx="3">
                  <c:v>0.14488403106428516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C-46EB-904F-78D613F09E2C}"/>
            </c:ext>
          </c:extLst>
        </c:ser>
        <c:ser>
          <c:idx val="2"/>
          <c:order val="2"/>
          <c:tx>
            <c:v>SQP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SQP!$F$5:$F$8</c:f>
              <c:strCache>
                <c:ptCount val="4"/>
                <c:pt idx="0">
                  <c:v>Άνθρακας</c:v>
                </c:pt>
                <c:pt idx="1">
                  <c:v>Υδρογόνο</c:v>
                </c:pt>
                <c:pt idx="2">
                  <c:v>Οξυγόνο</c:v>
                </c:pt>
                <c:pt idx="3">
                  <c:v>Άζωτο</c:v>
                </c:pt>
              </c:strCache>
            </c:strRef>
          </c:cat>
          <c:val>
            <c:numRef>
              <c:f>SQP!$J$20:$J$23</c:f>
              <c:numCache>
                <c:formatCode>0.0%</c:formatCode>
                <c:ptCount val="4"/>
                <c:pt idx="0">
                  <c:v>2.8299504254265385E-3</c:v>
                </c:pt>
                <c:pt idx="1">
                  <c:v>2.3080519893266219E-2</c:v>
                </c:pt>
                <c:pt idx="2">
                  <c:v>5.1925552924199661E-2</c:v>
                </c:pt>
                <c:pt idx="3">
                  <c:v>2.0129387276463045E-2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C-46EB-904F-78D613F09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334464"/>
        <c:axId val="1770334880"/>
      </c:barChart>
      <c:catAx>
        <c:axId val="17703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880"/>
        <c:crosses val="autoZero"/>
        <c:auto val="1"/>
        <c:lblAlgn val="ctr"/>
        <c:lblOffset val="100"/>
        <c:noMultiLvlLbl val="0"/>
      </c:catAx>
      <c:valAx>
        <c:axId val="177033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3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9866-4895-BD53-FB52F025A675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9866-4895-BD53-FB52F025A675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9866-4895-BD53-FB52F025A675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9866-4895-BD53-FB52F025A675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9866-4895-BD53-FB52F025A675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9866-4895-BD53-FB52F025A675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9866-4895-BD53-FB52F025A675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9866-4895-BD53-FB52F025A675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7.0740800613360673E-4</c:v>
                </c:pt>
                <c:pt idx="1">
                  <c:v>3.4760628935700333E-3</c:v>
                </c:pt>
                <c:pt idx="2">
                  <c:v>5.4458379478689988E-3</c:v>
                </c:pt>
                <c:pt idx="3">
                  <c:v>7.5590422279821724E-3</c:v>
                </c:pt>
                <c:pt idx="4">
                  <c:v>1.3270225433567236E-2</c:v>
                </c:pt>
                <c:pt idx="5">
                  <c:v>1.6284933945456874E-2</c:v>
                </c:pt>
                <c:pt idx="6">
                  <c:v>1.9251868176711127E-2</c:v>
                </c:pt>
                <c:pt idx="7">
                  <c:v>1.9265983026722968E-2</c:v>
                </c:pt>
                <c:pt idx="8">
                  <c:v>2.233090217188434E-2</c:v>
                </c:pt>
                <c:pt idx="9">
                  <c:v>2.233090217188434E-2</c:v>
                </c:pt>
                <c:pt idx="10">
                  <c:v>2.4418921696622204E-2</c:v>
                </c:pt>
                <c:pt idx="11">
                  <c:v>3.2590621088624511E-2</c:v>
                </c:pt>
                <c:pt idx="12">
                  <c:v>3.7506852049823368E-2</c:v>
                </c:pt>
                <c:pt idx="13">
                  <c:v>4.4133591756573623E-2</c:v>
                </c:pt>
                <c:pt idx="14">
                  <c:v>4.8975651213526684E-2</c:v>
                </c:pt>
                <c:pt idx="15">
                  <c:v>5.545739035017367E-2</c:v>
                </c:pt>
                <c:pt idx="16">
                  <c:v>6.0014770875442859E-2</c:v>
                </c:pt>
                <c:pt idx="17">
                  <c:v>6.5253709684638977E-2</c:v>
                </c:pt>
                <c:pt idx="18">
                  <c:v>7.3079896191333829E-2</c:v>
                </c:pt>
                <c:pt idx="19">
                  <c:v>7.8813403323478901E-2</c:v>
                </c:pt>
                <c:pt idx="20">
                  <c:v>8.4305407625411194E-2</c:v>
                </c:pt>
                <c:pt idx="21">
                  <c:v>8.9720555133784644E-2</c:v>
                </c:pt>
                <c:pt idx="22">
                  <c:v>9.6483953530982755E-2</c:v>
                </c:pt>
                <c:pt idx="23">
                  <c:v>0.10216752301981885</c:v>
                </c:pt>
                <c:pt idx="24">
                  <c:v>0.10800102943417204</c:v>
                </c:pt>
                <c:pt idx="25">
                  <c:v>0.11919185357387019</c:v>
                </c:pt>
                <c:pt idx="26">
                  <c:v>0.13136720080538311</c:v>
                </c:pt>
                <c:pt idx="27">
                  <c:v>0.14238190186234681</c:v>
                </c:pt>
                <c:pt idx="28">
                  <c:v>0.15251740679217576</c:v>
                </c:pt>
                <c:pt idx="29">
                  <c:v>0.16503029696569516</c:v>
                </c:pt>
                <c:pt idx="30">
                  <c:v>0.21944557061922076</c:v>
                </c:pt>
                <c:pt idx="31">
                  <c:v>0.26997716874159217</c:v>
                </c:pt>
                <c:pt idx="32">
                  <c:v>0.32947748375263741</c:v>
                </c:pt>
                <c:pt idx="33">
                  <c:v>0.39002288411316821</c:v>
                </c:pt>
                <c:pt idx="34">
                  <c:v>0.46996887434960849</c:v>
                </c:pt>
                <c:pt idx="35">
                  <c:v>0.48748656795294459</c:v>
                </c:pt>
                <c:pt idx="36">
                  <c:v>0.50396312692386647</c:v>
                </c:pt>
                <c:pt idx="37">
                  <c:v>0.51938428501555178</c:v>
                </c:pt>
                <c:pt idx="38">
                  <c:v>0.53426882342551818</c:v>
                </c:pt>
                <c:pt idx="39">
                  <c:v>0.55004796215535612</c:v>
                </c:pt>
                <c:pt idx="40">
                  <c:v>0.56002971400702095</c:v>
                </c:pt>
                <c:pt idx="41">
                  <c:v>0.61496221894948178</c:v>
                </c:pt>
                <c:pt idx="42">
                  <c:v>0.63530480183234184</c:v>
                </c:pt>
                <c:pt idx="43">
                  <c:v>0.6543046280723932</c:v>
                </c:pt>
                <c:pt idx="44">
                  <c:v>0.67351282219751107</c:v>
                </c:pt>
                <c:pt idx="45">
                  <c:v>0.69001118333193068</c:v>
                </c:pt>
                <c:pt idx="46">
                  <c:v>0.7026573035735969</c:v>
                </c:pt>
                <c:pt idx="47">
                  <c:v>0.71521616296525636</c:v>
                </c:pt>
                <c:pt idx="48">
                  <c:v>0.72626456852460153</c:v>
                </c:pt>
                <c:pt idx="49">
                  <c:v>0.73792777773144169</c:v>
                </c:pt>
                <c:pt idx="50">
                  <c:v>0.74998876100152956</c:v>
                </c:pt>
                <c:pt idx="51">
                  <c:v>0.78558164288009369</c:v>
                </c:pt>
                <c:pt idx="52">
                  <c:v>0.82004312322832495</c:v>
                </c:pt>
                <c:pt idx="53">
                  <c:v>0.83120710891858407</c:v>
                </c:pt>
                <c:pt idx="54">
                  <c:v>0.84269341380357476</c:v>
                </c:pt>
                <c:pt idx="55">
                  <c:v>0.85771153491223318</c:v>
                </c:pt>
                <c:pt idx="56">
                  <c:v>0.87000232354449425</c:v>
                </c:pt>
                <c:pt idx="57">
                  <c:v>0.9299749923353553</c:v>
                </c:pt>
                <c:pt idx="58">
                  <c:v>0.98999999999999988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866-4895-BD53-FB52F025A675}"/>
            </c:ext>
          </c:extLst>
        </c:ser>
        <c:ser>
          <c:idx val="1"/>
          <c:order val="9"/>
          <c:tx>
            <c:v>Firefly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Firefly!$B$18:$BH$18</c:f>
              <c:numCache>
                <c:formatCode>General</c:formatCode>
                <c:ptCount val="59"/>
                <c:pt idx="0">
                  <c:v>1.7256765612931216E-2</c:v>
                </c:pt>
                <c:pt idx="1">
                  <c:v>3.1574877596564452E-2</c:v>
                </c:pt>
                <c:pt idx="2">
                  <c:v>3.3846815063316778E-2</c:v>
                </c:pt>
                <c:pt idx="3">
                  <c:v>6.186414193520335E-2</c:v>
                </c:pt>
                <c:pt idx="4">
                  <c:v>7.0516354131126807E-2</c:v>
                </c:pt>
                <c:pt idx="5">
                  <c:v>8.9371839751909279E-2</c:v>
                </c:pt>
                <c:pt idx="6">
                  <c:v>0.10817395319664273</c:v>
                </c:pt>
                <c:pt idx="7">
                  <c:v>0.13171973552749697</c:v>
                </c:pt>
                <c:pt idx="8">
                  <c:v>0.13741099703020149</c:v>
                </c:pt>
                <c:pt idx="9">
                  <c:v>0.16252431632281486</c:v>
                </c:pt>
                <c:pt idx="10">
                  <c:v>0.17050110144401326</c:v>
                </c:pt>
                <c:pt idx="11">
                  <c:v>0.18604123939694073</c:v>
                </c:pt>
                <c:pt idx="12">
                  <c:v>0.20896728931275221</c:v>
                </c:pt>
                <c:pt idx="13">
                  <c:v>0.22245579601850754</c:v>
                </c:pt>
                <c:pt idx="14">
                  <c:v>0.24695609601885157</c:v>
                </c:pt>
                <c:pt idx="15">
                  <c:v>0.25651085472992891</c:v>
                </c:pt>
                <c:pt idx="16">
                  <c:v>0.25962475528614176</c:v>
                </c:pt>
                <c:pt idx="17">
                  <c:v>0.2714147015654611</c:v>
                </c:pt>
                <c:pt idx="18">
                  <c:v>0.29514825170851017</c:v>
                </c:pt>
                <c:pt idx="19">
                  <c:v>0.31129429841975459</c:v>
                </c:pt>
                <c:pt idx="20">
                  <c:v>0.32366226494954609</c:v>
                </c:pt>
                <c:pt idx="21">
                  <c:v>0.33737347996918887</c:v>
                </c:pt>
                <c:pt idx="22">
                  <c:v>0.35273788206256251</c:v>
                </c:pt>
                <c:pt idx="23">
                  <c:v>0.37600872083287112</c:v>
                </c:pt>
                <c:pt idx="24">
                  <c:v>0.39040522601219857</c:v>
                </c:pt>
                <c:pt idx="25">
                  <c:v>0.41300389659042319</c:v>
                </c:pt>
                <c:pt idx="26">
                  <c:v>0.42481792808022967</c:v>
                </c:pt>
                <c:pt idx="27">
                  <c:v>0.43001732751552152</c:v>
                </c:pt>
                <c:pt idx="28">
                  <c:v>0.43607288736291133</c:v>
                </c:pt>
                <c:pt idx="29">
                  <c:v>0.45421795107061286</c:v>
                </c:pt>
                <c:pt idx="30">
                  <c:v>0.46212968808807064</c:v>
                </c:pt>
                <c:pt idx="31">
                  <c:v>0.48148318054793215</c:v>
                </c:pt>
                <c:pt idx="32">
                  <c:v>0.50311079355543631</c:v>
                </c:pt>
                <c:pt idx="33">
                  <c:v>0.5742282062436127</c:v>
                </c:pt>
                <c:pt idx="34">
                  <c:v>0.58815447271459664</c:v>
                </c:pt>
                <c:pt idx="35">
                  <c:v>0.60111189830393275</c:v>
                </c:pt>
                <c:pt idx="36">
                  <c:v>0.60584561021526018</c:v>
                </c:pt>
                <c:pt idx="37">
                  <c:v>0.62395049559504623</c:v>
                </c:pt>
                <c:pt idx="38">
                  <c:v>0.63061406634333972</c:v>
                </c:pt>
                <c:pt idx="39">
                  <c:v>0.64080139373498868</c:v>
                </c:pt>
                <c:pt idx="40">
                  <c:v>0.65604823147426738</c:v>
                </c:pt>
                <c:pt idx="41">
                  <c:v>0.67084987415688735</c:v>
                </c:pt>
                <c:pt idx="42">
                  <c:v>0.68267204612720078</c:v>
                </c:pt>
                <c:pt idx="43">
                  <c:v>0.70140272342168797</c:v>
                </c:pt>
                <c:pt idx="44">
                  <c:v>0.71717649970425779</c:v>
                </c:pt>
                <c:pt idx="45">
                  <c:v>0.73111188626941315</c:v>
                </c:pt>
                <c:pt idx="46">
                  <c:v>0.75181242252535552</c:v>
                </c:pt>
                <c:pt idx="47">
                  <c:v>0.80642192283161762</c:v>
                </c:pt>
                <c:pt idx="48">
                  <c:v>0.81205710894313099</c:v>
                </c:pt>
                <c:pt idx="49">
                  <c:v>0.83052242700114787</c:v>
                </c:pt>
                <c:pt idx="50">
                  <c:v>0.83586313197803719</c:v>
                </c:pt>
                <c:pt idx="51">
                  <c:v>0.84946257099022493</c:v>
                </c:pt>
                <c:pt idx="52">
                  <c:v>0.86367873646864968</c:v>
                </c:pt>
                <c:pt idx="53">
                  <c:v>0.87307709686355905</c:v>
                </c:pt>
                <c:pt idx="54">
                  <c:v>0.93649792501057849</c:v>
                </c:pt>
                <c:pt idx="55">
                  <c:v>0.95691073856568243</c:v>
                </c:pt>
                <c:pt idx="56">
                  <c:v>0.97446229102968684</c:v>
                </c:pt>
                <c:pt idx="57">
                  <c:v>0.97741757594742285</c:v>
                </c:pt>
                <c:pt idx="58">
                  <c:v>1.0000000305682482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866-4895-BD53-FB52F025A675}"/>
            </c:ext>
          </c:extLst>
        </c:ser>
        <c:ser>
          <c:idx val="2"/>
          <c:order val="10"/>
          <c:tx>
            <c:v>Least Squares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1.7735437077636019E-3</c:v>
                </c:pt>
                <c:pt idx="1">
                  <c:v>3.6821329777436611E-3</c:v>
                </c:pt>
                <c:pt idx="2">
                  <c:v>5.5707610772868909E-3</c:v>
                </c:pt>
                <c:pt idx="3">
                  <c:v>7.4605296127253171E-3</c:v>
                </c:pt>
                <c:pt idx="4">
                  <c:v>1.006223688656902E-2</c:v>
                </c:pt>
                <c:pt idx="5">
                  <c:v>1.263002109348879E-2</c:v>
                </c:pt>
                <c:pt idx="6">
                  <c:v>1.5197798482351255E-2</c:v>
                </c:pt>
                <c:pt idx="7">
                  <c:v>1.7535176756068974E-2</c:v>
                </c:pt>
                <c:pt idx="8">
                  <c:v>1.9784406028067761E-2</c:v>
                </c:pt>
                <c:pt idx="9">
                  <c:v>2.2239429539543908E-2</c:v>
                </c:pt>
                <c:pt idx="10">
                  <c:v>2.4786119477192812E-2</c:v>
                </c:pt>
                <c:pt idx="11">
                  <c:v>3.3812845471839499E-2</c:v>
                </c:pt>
                <c:pt idx="12">
                  <c:v>4.1452253729530743E-2</c:v>
                </c:pt>
                <c:pt idx="13">
                  <c:v>4.5764147938432968E-2</c:v>
                </c:pt>
                <c:pt idx="14">
                  <c:v>5.1645022969797817E-2</c:v>
                </c:pt>
                <c:pt idx="15">
                  <c:v>5.5940025071445014E-2</c:v>
                </c:pt>
                <c:pt idx="16">
                  <c:v>6.0113365688264454E-2</c:v>
                </c:pt>
                <c:pt idx="17">
                  <c:v>6.5649652611964149E-2</c:v>
                </c:pt>
                <c:pt idx="18">
                  <c:v>7.0537936998227066E-2</c:v>
                </c:pt>
                <c:pt idx="19">
                  <c:v>7.465312681885565E-2</c:v>
                </c:pt>
                <c:pt idx="20">
                  <c:v>8.3402787236107667E-2</c:v>
                </c:pt>
                <c:pt idx="21">
                  <c:v>9.1853366222104396E-2</c:v>
                </c:pt>
                <c:pt idx="22">
                  <c:v>9.9437110892063654E-2</c:v>
                </c:pt>
                <c:pt idx="23">
                  <c:v>0.10576769347569841</c:v>
                </c:pt>
                <c:pt idx="24">
                  <c:v>0.10703311612532217</c:v>
                </c:pt>
                <c:pt idx="25">
                  <c:v>0.11672932441148705</c:v>
                </c:pt>
                <c:pt idx="26">
                  <c:v>0.12921978586317462</c:v>
                </c:pt>
                <c:pt idx="27">
                  <c:v>0.14118495146916943</c:v>
                </c:pt>
                <c:pt idx="28">
                  <c:v>0.15603192797914059</c:v>
                </c:pt>
                <c:pt idx="29">
                  <c:v>0.16742896451858802</c:v>
                </c:pt>
                <c:pt idx="30">
                  <c:v>0.21404725731638716</c:v>
                </c:pt>
                <c:pt idx="31">
                  <c:v>0.26864991277741185</c:v>
                </c:pt>
                <c:pt idx="32">
                  <c:v>0.33199913438517986</c:v>
                </c:pt>
                <c:pt idx="33">
                  <c:v>0.39376839741434</c:v>
                </c:pt>
                <c:pt idx="34">
                  <c:v>0.45999467731471599</c:v>
                </c:pt>
                <c:pt idx="35">
                  <c:v>0.48478379275549172</c:v>
                </c:pt>
                <c:pt idx="36">
                  <c:v>0.50712195314761133</c:v>
                </c:pt>
                <c:pt idx="37">
                  <c:v>0.52416561138308682</c:v>
                </c:pt>
                <c:pt idx="38">
                  <c:v>0.53559244923103133</c:v>
                </c:pt>
                <c:pt idx="39">
                  <c:v>0.54944273604448668</c:v>
                </c:pt>
                <c:pt idx="40">
                  <c:v>0.5672823157286887</c:v>
                </c:pt>
                <c:pt idx="41">
                  <c:v>0.61221735727036641</c:v>
                </c:pt>
                <c:pt idx="42">
                  <c:v>0.62724943373445452</c:v>
                </c:pt>
                <c:pt idx="43">
                  <c:v>0.64454134920508299</c:v>
                </c:pt>
                <c:pt idx="44">
                  <c:v>0.66818717620544466</c:v>
                </c:pt>
                <c:pt idx="45">
                  <c:v>0.68969318689120873</c:v>
                </c:pt>
                <c:pt idx="46">
                  <c:v>0.70587296514144882</c:v>
                </c:pt>
                <c:pt idx="47">
                  <c:v>0.71625843186231419</c:v>
                </c:pt>
                <c:pt idx="48">
                  <c:v>0.73191056947155597</c:v>
                </c:pt>
                <c:pt idx="49">
                  <c:v>0.74205253805915805</c:v>
                </c:pt>
                <c:pt idx="50">
                  <c:v>0.75488971321035425</c:v>
                </c:pt>
                <c:pt idx="51">
                  <c:v>0.78365099285701445</c:v>
                </c:pt>
                <c:pt idx="52">
                  <c:v>0.81398774622130265</c:v>
                </c:pt>
                <c:pt idx="53">
                  <c:v>0.82792579281693168</c:v>
                </c:pt>
                <c:pt idx="54">
                  <c:v>0.84493562132074507</c:v>
                </c:pt>
                <c:pt idx="55">
                  <c:v>0.8615771633928011</c:v>
                </c:pt>
                <c:pt idx="56">
                  <c:v>0.87653460276282802</c:v>
                </c:pt>
                <c:pt idx="57">
                  <c:v>0.91226653186776696</c:v>
                </c:pt>
                <c:pt idx="58">
                  <c:v>0.95340143344900841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866-4895-BD53-FB52F025A675}"/>
            </c:ext>
          </c:extLst>
        </c:ser>
        <c:ser>
          <c:idx val="3"/>
          <c:order val="11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3.3931769175885819E-3</c:v>
                </c:pt>
                <c:pt idx="1">
                  <c:v>3.9712290930301935E-3</c:v>
                </c:pt>
                <c:pt idx="2">
                  <c:v>6.8801267901014811E-3</c:v>
                </c:pt>
                <c:pt idx="3">
                  <c:v>6.8812588061138999E-3</c:v>
                </c:pt>
                <c:pt idx="4">
                  <c:v>6.901565581908257E-3</c:v>
                </c:pt>
                <c:pt idx="5">
                  <c:v>7.0410878521587712E-3</c:v>
                </c:pt>
                <c:pt idx="6">
                  <c:v>7.9375488172288323E-3</c:v>
                </c:pt>
                <c:pt idx="7">
                  <c:v>9.6702300278684594E-3</c:v>
                </c:pt>
                <c:pt idx="8">
                  <c:v>2.3240428809449182E-2</c:v>
                </c:pt>
                <c:pt idx="9">
                  <c:v>2.5501260201543231E-2</c:v>
                </c:pt>
                <c:pt idx="10">
                  <c:v>2.557594045243871E-2</c:v>
                </c:pt>
                <c:pt idx="11">
                  <c:v>2.9844458306302387E-2</c:v>
                </c:pt>
                <c:pt idx="12">
                  <c:v>3.7089245548300315E-2</c:v>
                </c:pt>
                <c:pt idx="13">
                  <c:v>3.8656184216997423E-2</c:v>
                </c:pt>
                <c:pt idx="14">
                  <c:v>3.8675071929967754E-2</c:v>
                </c:pt>
                <c:pt idx="15">
                  <c:v>5.6258721501530259E-2</c:v>
                </c:pt>
                <c:pt idx="16">
                  <c:v>6.0265797342730396E-2</c:v>
                </c:pt>
                <c:pt idx="17">
                  <c:v>6.028583175900136E-2</c:v>
                </c:pt>
                <c:pt idx="18">
                  <c:v>7.3947499000215605E-2</c:v>
                </c:pt>
                <c:pt idx="19">
                  <c:v>7.8385836140061615E-2</c:v>
                </c:pt>
                <c:pt idx="20">
                  <c:v>7.8414518353515428E-2</c:v>
                </c:pt>
                <c:pt idx="21">
                  <c:v>0.10641222734394218</c:v>
                </c:pt>
                <c:pt idx="22">
                  <c:v>0.10713684551594098</c:v>
                </c:pt>
                <c:pt idx="23">
                  <c:v>0.10723934932560993</c:v>
                </c:pt>
                <c:pt idx="24">
                  <c:v>0.10724514268320355</c:v>
                </c:pt>
                <c:pt idx="25">
                  <c:v>0.10989048572072274</c:v>
                </c:pt>
                <c:pt idx="26">
                  <c:v>0.11859203715212201</c:v>
                </c:pt>
                <c:pt idx="27">
                  <c:v>0.12117596482593522</c:v>
                </c:pt>
                <c:pt idx="28">
                  <c:v>0.12606593617278292</c:v>
                </c:pt>
                <c:pt idx="29">
                  <c:v>0.16498370801735762</c:v>
                </c:pt>
                <c:pt idx="30">
                  <c:v>0.24703395471643314</c:v>
                </c:pt>
                <c:pt idx="31">
                  <c:v>0.26962775893840513</c:v>
                </c:pt>
                <c:pt idx="32">
                  <c:v>0.38717190605175689</c:v>
                </c:pt>
                <c:pt idx="33">
                  <c:v>0.38958829644300214</c:v>
                </c:pt>
                <c:pt idx="34">
                  <c:v>0.47068182299689426</c:v>
                </c:pt>
                <c:pt idx="35">
                  <c:v>0.50336016913583193</c:v>
                </c:pt>
                <c:pt idx="36">
                  <c:v>0.50366237793805346</c:v>
                </c:pt>
                <c:pt idx="37">
                  <c:v>0.50897894747199079</c:v>
                </c:pt>
                <c:pt idx="38">
                  <c:v>0.54535354304817152</c:v>
                </c:pt>
                <c:pt idx="39">
                  <c:v>0.55045942356048638</c:v>
                </c:pt>
                <c:pt idx="40">
                  <c:v>0.5600722571056943</c:v>
                </c:pt>
                <c:pt idx="41">
                  <c:v>0.61529037745702375</c:v>
                </c:pt>
                <c:pt idx="42">
                  <c:v>0.62129824909832421</c:v>
                </c:pt>
                <c:pt idx="43">
                  <c:v>0.62747243623106708</c:v>
                </c:pt>
                <c:pt idx="44">
                  <c:v>0.6817097500300966</c:v>
                </c:pt>
                <c:pt idx="45">
                  <c:v>0.68982401754002265</c:v>
                </c:pt>
                <c:pt idx="46">
                  <c:v>0.69602577617211137</c:v>
                </c:pt>
                <c:pt idx="47">
                  <c:v>0.70315075071998512</c:v>
                </c:pt>
                <c:pt idx="48">
                  <c:v>0.71269495515230086</c:v>
                </c:pt>
                <c:pt idx="49">
                  <c:v>0.7270940564282079</c:v>
                </c:pt>
                <c:pt idx="50">
                  <c:v>0.75048490560027936</c:v>
                </c:pt>
                <c:pt idx="51">
                  <c:v>0.79236747745102476</c:v>
                </c:pt>
                <c:pt idx="52">
                  <c:v>0.82016022145907519</c:v>
                </c:pt>
                <c:pt idx="53">
                  <c:v>0.82016613507242364</c:v>
                </c:pt>
                <c:pt idx="54">
                  <c:v>0.83675894661389849</c:v>
                </c:pt>
                <c:pt idx="55">
                  <c:v>0.86640794197454862</c:v>
                </c:pt>
                <c:pt idx="56">
                  <c:v>0.87112207596816371</c:v>
                </c:pt>
                <c:pt idx="57">
                  <c:v>0.95122605257438497</c:v>
                </c:pt>
                <c:pt idx="58">
                  <c:v>0.95419746961680774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866-4895-BD53-FB52F025A675}"/>
            </c:ext>
          </c:extLst>
        </c:ser>
        <c:ser>
          <c:idx val="4"/>
          <c:order val="12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9866-4895-BD53-FB52F025A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E2C0-4A63-977B-5EA5308DF449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E2C0-4A63-977B-5EA5308DF449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E2C0-4A63-977B-5EA5308DF449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E2C0-4A63-977B-5EA5308DF449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E2C0-4A63-977B-5EA5308DF449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E2C0-4A63-977B-5EA5308DF449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E2C0-4A63-977B-5EA5308DF449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E2C0-4A63-977B-5EA5308DF449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6.2132840069737731E-2</c:v>
                </c:pt>
                <c:pt idx="1">
                  <c:v>0.19380015613092094</c:v>
                </c:pt>
                <c:pt idx="2">
                  <c:v>0.38333342354749944</c:v>
                </c:pt>
                <c:pt idx="3">
                  <c:v>0.54064377141040365</c:v>
                </c:pt>
                <c:pt idx="4">
                  <c:v>0.60903424941796336</c:v>
                </c:pt>
                <c:pt idx="5">
                  <c:v>0.64893976624621785</c:v>
                </c:pt>
                <c:pt idx="6">
                  <c:v>0.69000160050000137</c:v>
                </c:pt>
                <c:pt idx="7">
                  <c:v>0.72067858140343222</c:v>
                </c:pt>
                <c:pt idx="8">
                  <c:v>0.75000225205639248</c:v>
                </c:pt>
                <c:pt idx="9">
                  <c:v>0.81998214889097587</c:v>
                </c:pt>
                <c:pt idx="10">
                  <c:v>0.87001541029556118</c:v>
                </c:pt>
                <c:pt idx="11">
                  <c:v>0.87001541029556118</c:v>
                </c:pt>
                <c:pt idx="12">
                  <c:v>0.93515650376624759</c:v>
                </c:pt>
                <c:pt idx="13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E2C0-4A63-977B-5EA5308DF449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6.21181582785428E-2</c:v>
                </c:pt>
                <c:pt idx="1">
                  <c:v>0.19379032964828646</c:v>
                </c:pt>
                <c:pt idx="2">
                  <c:v>0.38329988296171247</c:v>
                </c:pt>
                <c:pt idx="3">
                  <c:v>0.54056298428546323</c:v>
                </c:pt>
                <c:pt idx="4">
                  <c:v>0.60908089091838169</c:v>
                </c:pt>
                <c:pt idx="5">
                  <c:v>0.65150340922800754</c:v>
                </c:pt>
                <c:pt idx="6">
                  <c:v>0.68973080346182414</c:v>
                </c:pt>
                <c:pt idx="7">
                  <c:v>0.72197116562827179</c:v>
                </c:pt>
                <c:pt idx="8">
                  <c:v>0.75064612377504847</c:v>
                </c:pt>
                <c:pt idx="9">
                  <c:v>0.8191243381408484</c:v>
                </c:pt>
                <c:pt idx="10">
                  <c:v>0.84543920326914479</c:v>
                </c:pt>
                <c:pt idx="11">
                  <c:v>0.87024343379615654</c:v>
                </c:pt>
                <c:pt idx="12">
                  <c:v>0.91508726425188813</c:v>
                </c:pt>
                <c:pt idx="13">
                  <c:v>0.95990423315653761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E2C0-4A63-977B-5EA5308DF449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6.2133784436994487E-2</c:v>
                </c:pt>
                <c:pt idx="1">
                  <c:v>0.19379955276439353</c:v>
                </c:pt>
                <c:pt idx="2">
                  <c:v>0.38333712181389545</c:v>
                </c:pt>
                <c:pt idx="3">
                  <c:v>0.54064609174023193</c:v>
                </c:pt>
                <c:pt idx="4">
                  <c:v>0.60903973574930415</c:v>
                </c:pt>
                <c:pt idx="5">
                  <c:v>0.63170507375784557</c:v>
                </c:pt>
                <c:pt idx="6">
                  <c:v>0.69000801315782045</c:v>
                </c:pt>
                <c:pt idx="7">
                  <c:v>0.74949560901404821</c:v>
                </c:pt>
                <c:pt idx="8">
                  <c:v>0.75000595364392064</c:v>
                </c:pt>
                <c:pt idx="9">
                  <c:v>0.81999295463060595</c:v>
                </c:pt>
                <c:pt idx="10">
                  <c:v>0.87002561425524627</c:v>
                </c:pt>
                <c:pt idx="11">
                  <c:v>0.87002561425524627</c:v>
                </c:pt>
                <c:pt idx="12">
                  <c:v>0.95304560467911381</c:v>
                </c:pt>
                <c:pt idx="13">
                  <c:v>0.96000033397447682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E2C0-4A63-977B-5EA5308DF449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88.977185337093005</c:v>
                </c:pt>
                <c:pt idx="1">
                  <c:v>106.056139451422</c:v>
                </c:pt>
                <c:pt idx="2">
                  <c:v>127.15115782277999</c:v>
                </c:pt>
                <c:pt idx="3">
                  <c:v>150.307613432453</c:v>
                </c:pt>
                <c:pt idx="4">
                  <c:v>180.49218149192501</c:v>
                </c:pt>
                <c:pt idx="5">
                  <c:v>211.712808681534</c:v>
                </c:pt>
                <c:pt idx="6">
                  <c:v>220.84508245748901</c:v>
                </c:pt>
                <c:pt idx="7">
                  <c:v>240.01751687601401</c:v>
                </c:pt>
                <c:pt idx="8">
                  <c:v>258.17525420832197</c:v>
                </c:pt>
                <c:pt idx="9">
                  <c:v>269.29419806887103</c:v>
                </c:pt>
                <c:pt idx="10">
                  <c:v>278.46919593266603</c:v>
                </c:pt>
                <c:pt idx="11">
                  <c:v>286.60813466632402</c:v>
                </c:pt>
                <c:pt idx="12">
                  <c:v>292.73904127146801</c:v>
                </c:pt>
                <c:pt idx="13">
                  <c:v>298.84858583269198</c:v>
                </c:pt>
                <c:pt idx="14">
                  <c:v>300.96342818080802</c:v>
                </c:pt>
                <c:pt idx="15">
                  <c:v>306.15440485345601</c:v>
                </c:pt>
                <c:pt idx="16">
                  <c:v>317.316072801845</c:v>
                </c:pt>
                <c:pt idx="17">
                  <c:v>319.60181150132399</c:v>
                </c:pt>
                <c:pt idx="18">
                  <c:v>323.84217721951597</c:v>
                </c:pt>
                <c:pt idx="19">
                  <c:v>342.11740579338601</c:v>
                </c:pt>
                <c:pt idx="20">
                  <c:v>367.43142783901499</c:v>
                </c:pt>
                <c:pt idx="21">
                  <c:v>395.76817909937603</c:v>
                </c:pt>
                <c:pt idx="22">
                  <c:v>421.12492523284601</c:v>
                </c:pt>
                <c:pt idx="23">
                  <c:v>446.40690421259501</c:v>
                </c:pt>
                <c:pt idx="24">
                  <c:v>474.70093138511402</c:v>
                </c:pt>
                <c:pt idx="25">
                  <c:v>503.005639579594</c:v>
                </c:pt>
                <c:pt idx="26">
                  <c:v>525.22216525677095</c:v>
                </c:pt>
                <c:pt idx="27">
                  <c:v>547.46005297786803</c:v>
                </c:pt>
                <c:pt idx="28">
                  <c:v>569.644535589165</c:v>
                </c:pt>
                <c:pt idx="29">
                  <c:v>594.86242843715195</c:v>
                </c:pt>
                <c:pt idx="30">
                  <c:v>616.03221396223103</c:v>
                </c:pt>
                <c:pt idx="31">
                  <c:v>637.23404255319099</c:v>
                </c:pt>
                <c:pt idx="32">
                  <c:v>667.41861061266297</c:v>
                </c:pt>
                <c:pt idx="33">
                  <c:v>692.61514141673001</c:v>
                </c:pt>
                <c:pt idx="34">
                  <c:v>704.69537725369503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1.2765957446808401E-2</c:v>
                </c:pt>
                <c:pt idx="1">
                  <c:v>1.48936170212766E-2</c:v>
                </c:pt>
                <c:pt idx="2">
                  <c:v>1.7021276595744702E-2</c:v>
                </c:pt>
                <c:pt idx="3">
                  <c:v>2.9787234042553103E-2</c:v>
                </c:pt>
                <c:pt idx="4">
                  <c:v>4.2553191489361798E-2</c:v>
                </c:pt>
                <c:pt idx="5">
                  <c:v>6.1702127659574398E-2</c:v>
                </c:pt>
                <c:pt idx="6">
                  <c:v>8.0851063829787198E-2</c:v>
                </c:pt>
                <c:pt idx="7">
                  <c:v>0.1</c:v>
                </c:pt>
                <c:pt idx="8">
                  <c:v>0.11702127659574399</c:v>
                </c:pt>
                <c:pt idx="9">
                  <c:v>0.131914893617021</c:v>
                </c:pt>
                <c:pt idx="10">
                  <c:v>0.159574468085106</c:v>
                </c:pt>
                <c:pt idx="11">
                  <c:v>0.180851063829787</c:v>
                </c:pt>
                <c:pt idx="12">
                  <c:v>0.20212765957446799</c:v>
                </c:pt>
                <c:pt idx="13">
                  <c:v>0.219148936170212</c:v>
                </c:pt>
                <c:pt idx="14">
                  <c:v>0.24042553191489302</c:v>
                </c:pt>
                <c:pt idx="15">
                  <c:v>0.27446808510638299</c:v>
                </c:pt>
                <c:pt idx="16">
                  <c:v>0.29787234042553101</c:v>
                </c:pt>
                <c:pt idx="17">
                  <c:v>0.35319148936170203</c:v>
                </c:pt>
                <c:pt idx="18">
                  <c:v>0.39787234042553105</c:v>
                </c:pt>
                <c:pt idx="19">
                  <c:v>0.438297872340425</c:v>
                </c:pt>
                <c:pt idx="20">
                  <c:v>0.48085106382978698</c:v>
                </c:pt>
                <c:pt idx="21">
                  <c:v>0.52553191489361706</c:v>
                </c:pt>
                <c:pt idx="22">
                  <c:v>0.57659574468085095</c:v>
                </c:pt>
                <c:pt idx="23">
                  <c:v>0.61276595744680795</c:v>
                </c:pt>
                <c:pt idx="24">
                  <c:v>0.64893617021276595</c:v>
                </c:pt>
                <c:pt idx="25">
                  <c:v>0.68723404255319098</c:v>
                </c:pt>
                <c:pt idx="26">
                  <c:v>0.71276595744680804</c:v>
                </c:pt>
                <c:pt idx="27">
                  <c:v>0.74255319148936094</c:v>
                </c:pt>
                <c:pt idx="28">
                  <c:v>0.76170212765957401</c:v>
                </c:pt>
                <c:pt idx="29">
                  <c:v>0.78510638297872304</c:v>
                </c:pt>
                <c:pt idx="30">
                  <c:v>0.80212765957446808</c:v>
                </c:pt>
                <c:pt idx="31">
                  <c:v>0.82553191489361699</c:v>
                </c:pt>
                <c:pt idx="32">
                  <c:v>0.83829787234042497</c:v>
                </c:pt>
                <c:pt idx="33">
                  <c:v>0.85744680851063804</c:v>
                </c:pt>
                <c:pt idx="34">
                  <c:v>0.86382978723404191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E2C0-4A63-977B-5EA5308DF449}"/>
            </c:ext>
          </c:extLst>
        </c:ser>
        <c:ser>
          <c:idx val="5"/>
          <c:order val="12"/>
          <c:tx>
            <c:v>Firefly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Firefly!$B$27:$O$27</c:f>
              <c:numCache>
                <c:formatCode>General</c:formatCode>
                <c:ptCount val="14"/>
                <c:pt idx="0">
                  <c:v>5.3285030179011317E-2</c:v>
                </c:pt>
                <c:pt idx="1">
                  <c:v>0.12139842368752275</c:v>
                </c:pt>
                <c:pt idx="2">
                  <c:v>0.29999073539179671</c:v>
                </c:pt>
                <c:pt idx="3">
                  <c:v>0.34814997159800221</c:v>
                </c:pt>
                <c:pt idx="4">
                  <c:v>0.40664415045661495</c:v>
                </c:pt>
                <c:pt idx="5">
                  <c:v>0.52833427646642361</c:v>
                </c:pt>
                <c:pt idx="6">
                  <c:v>0.56369443169597522</c:v>
                </c:pt>
                <c:pt idx="7">
                  <c:v>0.60751571091144674</c:v>
                </c:pt>
                <c:pt idx="8">
                  <c:v>0.75187962684334908</c:v>
                </c:pt>
                <c:pt idx="9">
                  <c:v>0.77235598428140706</c:v>
                </c:pt>
                <c:pt idx="10">
                  <c:v>0.82880194671287688</c:v>
                </c:pt>
                <c:pt idx="11">
                  <c:v>0.85921198946233512</c:v>
                </c:pt>
                <c:pt idx="12">
                  <c:v>0.95474788063327065</c:v>
                </c:pt>
                <c:pt idx="13">
                  <c:v>1.0000002037738889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E2C0-4A63-977B-5EA5308D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0-4B0C-A0BA-AD955EA05BF3}"/>
            </c:ext>
          </c:extLst>
        </c:ser>
        <c:ser>
          <c:idx val="9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0-4B0C-A0BA-AD955EA05BF3}"/>
            </c:ext>
          </c:extLst>
        </c:ser>
        <c:ser>
          <c:idx val="10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0-4B0C-A0BA-AD955EA05BF3}"/>
            </c:ext>
          </c:extLst>
        </c:ser>
        <c:ser>
          <c:idx val="11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0-4B0C-A0BA-AD955EA05BF3}"/>
            </c:ext>
          </c:extLst>
        </c:ser>
        <c:ser>
          <c:idx val="12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F0-4B0C-A0BA-AD955EA05BF3}"/>
            </c:ext>
          </c:extLst>
        </c:ser>
        <c:ser>
          <c:idx val="13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F0-4B0C-A0BA-AD955EA05BF3}"/>
            </c:ext>
          </c:extLst>
        </c:ser>
        <c:ser>
          <c:idx val="14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F0-4B0C-A0BA-AD955EA05BF3}"/>
            </c:ext>
          </c:extLst>
        </c:ser>
        <c:ser>
          <c:idx val="15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0F0-4B0C-A0BA-AD955EA05BF3}"/>
            </c:ext>
          </c:extLst>
        </c:ser>
        <c:ser>
          <c:idx val="0"/>
          <c:order val="8"/>
          <c:tx>
            <c:v>SQP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SQP!$B$18:$BH$18</c:f>
              <c:numCache>
                <c:formatCode>General</c:formatCode>
                <c:ptCount val="59"/>
                <c:pt idx="0">
                  <c:v>7.0740800613360673E-4</c:v>
                </c:pt>
                <c:pt idx="1">
                  <c:v>3.4760628935700333E-3</c:v>
                </c:pt>
                <c:pt idx="2">
                  <c:v>5.4458379478689988E-3</c:v>
                </c:pt>
                <c:pt idx="3">
                  <c:v>7.5590422279821724E-3</c:v>
                </c:pt>
                <c:pt idx="4">
                  <c:v>1.3270225433567236E-2</c:v>
                </c:pt>
                <c:pt idx="5">
                  <c:v>1.6284933945456874E-2</c:v>
                </c:pt>
                <c:pt idx="6">
                  <c:v>1.9251868176711127E-2</c:v>
                </c:pt>
                <c:pt idx="7">
                  <c:v>1.9265983026722968E-2</c:v>
                </c:pt>
                <c:pt idx="8">
                  <c:v>2.233090217188434E-2</c:v>
                </c:pt>
                <c:pt idx="9">
                  <c:v>2.233090217188434E-2</c:v>
                </c:pt>
                <c:pt idx="10">
                  <c:v>2.4418921696622204E-2</c:v>
                </c:pt>
                <c:pt idx="11">
                  <c:v>3.2590621088624511E-2</c:v>
                </c:pt>
                <c:pt idx="12">
                  <c:v>3.7506852049823368E-2</c:v>
                </c:pt>
                <c:pt idx="13">
                  <c:v>4.4133591756573623E-2</c:v>
                </c:pt>
                <c:pt idx="14">
                  <c:v>4.8975651213526684E-2</c:v>
                </c:pt>
                <c:pt idx="15">
                  <c:v>5.545739035017367E-2</c:v>
                </c:pt>
                <c:pt idx="16">
                  <c:v>6.0014770875442859E-2</c:v>
                </c:pt>
                <c:pt idx="17">
                  <c:v>6.5253709684638977E-2</c:v>
                </c:pt>
                <c:pt idx="18">
                  <c:v>7.3079896191333829E-2</c:v>
                </c:pt>
                <c:pt idx="19">
                  <c:v>7.8813403323478901E-2</c:v>
                </c:pt>
                <c:pt idx="20">
                  <c:v>8.4305407625411194E-2</c:v>
                </c:pt>
                <c:pt idx="21">
                  <c:v>8.9720555133784644E-2</c:v>
                </c:pt>
                <c:pt idx="22">
                  <c:v>9.6483953530982755E-2</c:v>
                </c:pt>
                <c:pt idx="23">
                  <c:v>0.10216752301981885</c:v>
                </c:pt>
                <c:pt idx="24">
                  <c:v>0.10800102943417204</c:v>
                </c:pt>
                <c:pt idx="25">
                  <c:v>0.11919185357387019</c:v>
                </c:pt>
                <c:pt idx="26">
                  <c:v>0.13136720080538311</c:v>
                </c:pt>
                <c:pt idx="27">
                  <c:v>0.14238190186234681</c:v>
                </c:pt>
                <c:pt idx="28">
                  <c:v>0.15251740679217576</c:v>
                </c:pt>
                <c:pt idx="29">
                  <c:v>0.16503029696569516</c:v>
                </c:pt>
                <c:pt idx="30">
                  <c:v>0.21944557061922076</c:v>
                </c:pt>
                <c:pt idx="31">
                  <c:v>0.26997716874159217</c:v>
                </c:pt>
                <c:pt idx="32">
                  <c:v>0.32947748375263741</c:v>
                </c:pt>
                <c:pt idx="33">
                  <c:v>0.39002288411316821</c:v>
                </c:pt>
                <c:pt idx="34">
                  <c:v>0.46996887434960849</c:v>
                </c:pt>
                <c:pt idx="35">
                  <c:v>0.48748656795294459</c:v>
                </c:pt>
                <c:pt idx="36">
                  <c:v>0.50396312692386647</c:v>
                </c:pt>
                <c:pt idx="37">
                  <c:v>0.51938428501555178</c:v>
                </c:pt>
                <c:pt idx="38">
                  <c:v>0.53426882342551818</c:v>
                </c:pt>
                <c:pt idx="39">
                  <c:v>0.55004796215535612</c:v>
                </c:pt>
                <c:pt idx="40">
                  <c:v>0.56002971400702095</c:v>
                </c:pt>
                <c:pt idx="41">
                  <c:v>0.61496221894948178</c:v>
                </c:pt>
                <c:pt idx="42">
                  <c:v>0.63530480183234184</c:v>
                </c:pt>
                <c:pt idx="43">
                  <c:v>0.6543046280723932</c:v>
                </c:pt>
                <c:pt idx="44">
                  <c:v>0.67351282219751107</c:v>
                </c:pt>
                <c:pt idx="45">
                  <c:v>0.69001118333193068</c:v>
                </c:pt>
                <c:pt idx="46">
                  <c:v>0.7026573035735969</c:v>
                </c:pt>
                <c:pt idx="47">
                  <c:v>0.71521616296525636</c:v>
                </c:pt>
                <c:pt idx="48">
                  <c:v>0.72626456852460153</c:v>
                </c:pt>
                <c:pt idx="49">
                  <c:v>0.73792777773144169</c:v>
                </c:pt>
                <c:pt idx="50">
                  <c:v>0.74998876100152956</c:v>
                </c:pt>
                <c:pt idx="51">
                  <c:v>0.78558164288009369</c:v>
                </c:pt>
                <c:pt idx="52">
                  <c:v>0.82004312322832495</c:v>
                </c:pt>
                <c:pt idx="53">
                  <c:v>0.83120710891858407</c:v>
                </c:pt>
                <c:pt idx="54">
                  <c:v>0.84269341380357476</c:v>
                </c:pt>
                <c:pt idx="55">
                  <c:v>0.85771153491223318</c:v>
                </c:pt>
                <c:pt idx="56">
                  <c:v>0.87000232354449425</c:v>
                </c:pt>
                <c:pt idx="57">
                  <c:v>0.9299749923353553</c:v>
                </c:pt>
                <c:pt idx="58">
                  <c:v>0.98999999999999988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0F0-4B0C-A0BA-AD955EA05BF3}"/>
            </c:ext>
          </c:extLst>
        </c:ser>
        <c:ser>
          <c:idx val="2"/>
          <c:order val="9"/>
          <c:tx>
            <c:v>Least Squares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LEASTSQUARES!$B$18:$BH$18</c:f>
              <c:numCache>
                <c:formatCode>General</c:formatCode>
                <c:ptCount val="59"/>
                <c:pt idx="0">
                  <c:v>1.7735437077636019E-3</c:v>
                </c:pt>
                <c:pt idx="1">
                  <c:v>3.6821329777436611E-3</c:v>
                </c:pt>
                <c:pt idx="2">
                  <c:v>5.5707610772868909E-3</c:v>
                </c:pt>
                <c:pt idx="3">
                  <c:v>7.4605296127253171E-3</c:v>
                </c:pt>
                <c:pt idx="4">
                  <c:v>1.006223688656902E-2</c:v>
                </c:pt>
                <c:pt idx="5">
                  <c:v>1.263002109348879E-2</c:v>
                </c:pt>
                <c:pt idx="6">
                  <c:v>1.5197798482351255E-2</c:v>
                </c:pt>
                <c:pt idx="7">
                  <c:v>1.7535176756068974E-2</c:v>
                </c:pt>
                <c:pt idx="8">
                  <c:v>1.9784406028067761E-2</c:v>
                </c:pt>
                <c:pt idx="9">
                  <c:v>2.2239429539543908E-2</c:v>
                </c:pt>
                <c:pt idx="10">
                  <c:v>2.4786119477192812E-2</c:v>
                </c:pt>
                <c:pt idx="11">
                  <c:v>3.3812845471839499E-2</c:v>
                </c:pt>
                <c:pt idx="12">
                  <c:v>4.1452253729530743E-2</c:v>
                </c:pt>
                <c:pt idx="13">
                  <c:v>4.5764147938432968E-2</c:v>
                </c:pt>
                <c:pt idx="14">
                  <c:v>5.1645022969797817E-2</c:v>
                </c:pt>
                <c:pt idx="15">
                  <c:v>5.5940025071445014E-2</c:v>
                </c:pt>
                <c:pt idx="16">
                  <c:v>6.0113365688264454E-2</c:v>
                </c:pt>
                <c:pt idx="17">
                  <c:v>6.5649652611964149E-2</c:v>
                </c:pt>
                <c:pt idx="18">
                  <c:v>7.0537936998227066E-2</c:v>
                </c:pt>
                <c:pt idx="19">
                  <c:v>7.465312681885565E-2</c:v>
                </c:pt>
                <c:pt idx="20">
                  <c:v>8.3402787236107667E-2</c:v>
                </c:pt>
                <c:pt idx="21">
                  <c:v>9.1853366222104396E-2</c:v>
                </c:pt>
                <c:pt idx="22">
                  <c:v>9.9437110892063654E-2</c:v>
                </c:pt>
                <c:pt idx="23">
                  <c:v>0.10576769347569841</c:v>
                </c:pt>
                <c:pt idx="24">
                  <c:v>0.10703311612532217</c:v>
                </c:pt>
                <c:pt idx="25">
                  <c:v>0.11672932441148705</c:v>
                </c:pt>
                <c:pt idx="26">
                  <c:v>0.12921978586317462</c:v>
                </c:pt>
                <c:pt idx="27">
                  <c:v>0.14118495146916943</c:v>
                </c:pt>
                <c:pt idx="28">
                  <c:v>0.15603192797914059</c:v>
                </c:pt>
                <c:pt idx="29">
                  <c:v>0.16742896451858802</c:v>
                </c:pt>
                <c:pt idx="30">
                  <c:v>0.21404725731638716</c:v>
                </c:pt>
                <c:pt idx="31">
                  <c:v>0.26864991277741185</c:v>
                </c:pt>
                <c:pt idx="32">
                  <c:v>0.33199913438517986</c:v>
                </c:pt>
                <c:pt idx="33">
                  <c:v>0.39376839741434</c:v>
                </c:pt>
                <c:pt idx="34">
                  <c:v>0.45999467731471599</c:v>
                </c:pt>
                <c:pt idx="35">
                  <c:v>0.48478379275549172</c:v>
                </c:pt>
                <c:pt idx="36">
                  <c:v>0.50712195314761133</c:v>
                </c:pt>
                <c:pt idx="37">
                  <c:v>0.52416561138308682</c:v>
                </c:pt>
                <c:pt idx="38">
                  <c:v>0.53559244923103133</c:v>
                </c:pt>
                <c:pt idx="39">
                  <c:v>0.54944273604448668</c:v>
                </c:pt>
                <c:pt idx="40">
                  <c:v>0.5672823157286887</c:v>
                </c:pt>
                <c:pt idx="41">
                  <c:v>0.61221735727036641</c:v>
                </c:pt>
                <c:pt idx="42">
                  <c:v>0.62724943373445452</c:v>
                </c:pt>
                <c:pt idx="43">
                  <c:v>0.64454134920508299</c:v>
                </c:pt>
                <c:pt idx="44">
                  <c:v>0.66818717620544466</c:v>
                </c:pt>
                <c:pt idx="45">
                  <c:v>0.68969318689120873</c:v>
                </c:pt>
                <c:pt idx="46">
                  <c:v>0.70587296514144882</c:v>
                </c:pt>
                <c:pt idx="47">
                  <c:v>0.71625843186231419</c:v>
                </c:pt>
                <c:pt idx="48">
                  <c:v>0.73191056947155597</c:v>
                </c:pt>
                <c:pt idx="49">
                  <c:v>0.74205253805915805</c:v>
                </c:pt>
                <c:pt idx="50">
                  <c:v>0.75488971321035425</c:v>
                </c:pt>
                <c:pt idx="51">
                  <c:v>0.78365099285701445</c:v>
                </c:pt>
                <c:pt idx="52">
                  <c:v>0.81398774622130265</c:v>
                </c:pt>
                <c:pt idx="53">
                  <c:v>0.82792579281693168</c:v>
                </c:pt>
                <c:pt idx="54">
                  <c:v>0.84493562132074507</c:v>
                </c:pt>
                <c:pt idx="55">
                  <c:v>0.8615771633928011</c:v>
                </c:pt>
                <c:pt idx="56">
                  <c:v>0.87653460276282802</c:v>
                </c:pt>
                <c:pt idx="57">
                  <c:v>0.91226653186776696</c:v>
                </c:pt>
                <c:pt idx="58">
                  <c:v>0.95340143344900841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0F0-4B0C-A0BA-AD955EA05BF3}"/>
            </c:ext>
          </c:extLst>
        </c:ser>
        <c:ser>
          <c:idx val="3"/>
          <c:order val="10"/>
          <c:tx>
            <c:v>PSO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PSO!$B$18:$BH$18</c:f>
              <c:numCache>
                <c:formatCode>General</c:formatCode>
                <c:ptCount val="59"/>
                <c:pt idx="0">
                  <c:v>3.3931769175885819E-3</c:v>
                </c:pt>
                <c:pt idx="1">
                  <c:v>3.9712290930301935E-3</c:v>
                </c:pt>
                <c:pt idx="2">
                  <c:v>6.8801267901014811E-3</c:v>
                </c:pt>
                <c:pt idx="3">
                  <c:v>6.8812588061138999E-3</c:v>
                </c:pt>
                <c:pt idx="4">
                  <c:v>6.901565581908257E-3</c:v>
                </c:pt>
                <c:pt idx="5">
                  <c:v>7.0410878521587712E-3</c:v>
                </c:pt>
                <c:pt idx="6">
                  <c:v>7.9375488172288323E-3</c:v>
                </c:pt>
                <c:pt idx="7">
                  <c:v>9.6702300278684594E-3</c:v>
                </c:pt>
                <c:pt idx="8">
                  <c:v>2.3240428809449182E-2</c:v>
                </c:pt>
                <c:pt idx="9">
                  <c:v>2.5501260201543231E-2</c:v>
                </c:pt>
                <c:pt idx="10">
                  <c:v>2.557594045243871E-2</c:v>
                </c:pt>
                <c:pt idx="11">
                  <c:v>2.9844458306302387E-2</c:v>
                </c:pt>
                <c:pt idx="12">
                  <c:v>3.7089245548300315E-2</c:v>
                </c:pt>
                <c:pt idx="13">
                  <c:v>3.8656184216997423E-2</c:v>
                </c:pt>
                <c:pt idx="14">
                  <c:v>3.8675071929967754E-2</c:v>
                </c:pt>
                <c:pt idx="15">
                  <c:v>5.6258721501530259E-2</c:v>
                </c:pt>
                <c:pt idx="16">
                  <c:v>6.0265797342730396E-2</c:v>
                </c:pt>
                <c:pt idx="17">
                  <c:v>6.028583175900136E-2</c:v>
                </c:pt>
                <c:pt idx="18">
                  <c:v>7.3947499000215605E-2</c:v>
                </c:pt>
                <c:pt idx="19">
                  <c:v>7.8385836140061615E-2</c:v>
                </c:pt>
                <c:pt idx="20">
                  <c:v>7.8414518353515428E-2</c:v>
                </c:pt>
                <c:pt idx="21">
                  <c:v>0.10641222734394218</c:v>
                </c:pt>
                <c:pt idx="22">
                  <c:v>0.10713684551594098</c:v>
                </c:pt>
                <c:pt idx="23">
                  <c:v>0.10723934932560993</c:v>
                </c:pt>
                <c:pt idx="24">
                  <c:v>0.10724514268320355</c:v>
                </c:pt>
                <c:pt idx="25">
                  <c:v>0.10989048572072274</c:v>
                </c:pt>
                <c:pt idx="26">
                  <c:v>0.11859203715212201</c:v>
                </c:pt>
                <c:pt idx="27">
                  <c:v>0.12117596482593522</c:v>
                </c:pt>
                <c:pt idx="28">
                  <c:v>0.12606593617278292</c:v>
                </c:pt>
                <c:pt idx="29">
                  <c:v>0.16498370801735762</c:v>
                </c:pt>
                <c:pt idx="30">
                  <c:v>0.24703395471643314</c:v>
                </c:pt>
                <c:pt idx="31">
                  <c:v>0.26962775893840513</c:v>
                </c:pt>
                <c:pt idx="32">
                  <c:v>0.38717190605175689</c:v>
                </c:pt>
                <c:pt idx="33">
                  <c:v>0.38958829644300214</c:v>
                </c:pt>
                <c:pt idx="34">
                  <c:v>0.47068182299689426</c:v>
                </c:pt>
                <c:pt idx="35">
                  <c:v>0.50336016913583193</c:v>
                </c:pt>
                <c:pt idx="36">
                  <c:v>0.50366237793805346</c:v>
                </c:pt>
                <c:pt idx="37">
                  <c:v>0.50897894747199079</c:v>
                </c:pt>
                <c:pt idx="38">
                  <c:v>0.54535354304817152</c:v>
                </c:pt>
                <c:pt idx="39">
                  <c:v>0.55045942356048638</c:v>
                </c:pt>
                <c:pt idx="40">
                  <c:v>0.5600722571056943</c:v>
                </c:pt>
                <c:pt idx="41">
                  <c:v>0.61529037745702375</c:v>
                </c:pt>
                <c:pt idx="42">
                  <c:v>0.62129824909832421</c:v>
                </c:pt>
                <c:pt idx="43">
                  <c:v>0.62747243623106708</c:v>
                </c:pt>
                <c:pt idx="44">
                  <c:v>0.6817097500300966</c:v>
                </c:pt>
                <c:pt idx="45">
                  <c:v>0.68982401754002265</c:v>
                </c:pt>
                <c:pt idx="46">
                  <c:v>0.69602577617211137</c:v>
                </c:pt>
                <c:pt idx="47">
                  <c:v>0.70315075071998512</c:v>
                </c:pt>
                <c:pt idx="48">
                  <c:v>0.71269495515230086</c:v>
                </c:pt>
                <c:pt idx="49">
                  <c:v>0.7270940564282079</c:v>
                </c:pt>
                <c:pt idx="50">
                  <c:v>0.75048490560027936</c:v>
                </c:pt>
                <c:pt idx="51">
                  <c:v>0.79236747745102476</c:v>
                </c:pt>
                <c:pt idx="52">
                  <c:v>0.82016022145907519</c:v>
                </c:pt>
                <c:pt idx="53">
                  <c:v>0.82016613507242364</c:v>
                </c:pt>
                <c:pt idx="54">
                  <c:v>0.83675894661389849</c:v>
                </c:pt>
                <c:pt idx="55">
                  <c:v>0.86640794197454862</c:v>
                </c:pt>
                <c:pt idx="56">
                  <c:v>0.87112207596816371</c:v>
                </c:pt>
                <c:pt idx="57">
                  <c:v>0.95122605257438497</c:v>
                </c:pt>
                <c:pt idx="58">
                  <c:v>0.95419746961680774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0F0-4B0C-A0BA-AD955EA05BF3}"/>
            </c:ext>
          </c:extLst>
        </c:ser>
        <c:ser>
          <c:idx val="4"/>
          <c:order val="11"/>
          <c:tx>
            <c:v>Experimental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0F0-4B0C-A0BA-AD955EA05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42784"/>
        <c:axId val="1475644032"/>
      </c:scatterChart>
      <c:valAx>
        <c:axId val="14756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4032"/>
        <c:crosses val="autoZero"/>
        <c:crossBetween val="midCat"/>
      </c:valAx>
      <c:valAx>
        <c:axId val="14756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64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69-47FF-B134-60138BCB3852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69-47FF-B134-60138BCB3852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69-47FF-B134-60138BCB3852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69-47FF-B134-60138BCB3852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69-47FF-B134-60138BCB3852}"/>
            </c:ext>
          </c:extLst>
        </c:ser>
        <c:ser>
          <c:idx val="10"/>
          <c:order val="5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69-47FF-B134-60138BCB3852}"/>
            </c:ext>
          </c:extLst>
        </c:ser>
        <c:ser>
          <c:idx val="11"/>
          <c:order val="6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69-47FF-B134-60138BCB3852}"/>
            </c:ext>
          </c:extLst>
        </c:ser>
        <c:ser>
          <c:idx val="12"/>
          <c:order val="7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369-47FF-B134-60138BCB3852}"/>
            </c:ext>
          </c:extLst>
        </c:ser>
        <c:ser>
          <c:idx val="1"/>
          <c:order val="8"/>
          <c:tx>
            <c:v>SQP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SQP!$B$27:$O$27</c:f>
              <c:numCache>
                <c:formatCode>General</c:formatCode>
                <c:ptCount val="14"/>
                <c:pt idx="0">
                  <c:v>6.2132840069737731E-2</c:v>
                </c:pt>
                <c:pt idx="1">
                  <c:v>0.19380015613092094</c:v>
                </c:pt>
                <c:pt idx="2">
                  <c:v>0.38333342354749944</c:v>
                </c:pt>
                <c:pt idx="3">
                  <c:v>0.54064377141040365</c:v>
                </c:pt>
                <c:pt idx="4">
                  <c:v>0.60903424941796336</c:v>
                </c:pt>
                <c:pt idx="5">
                  <c:v>0.64893976624621785</c:v>
                </c:pt>
                <c:pt idx="6">
                  <c:v>0.69000160050000137</c:v>
                </c:pt>
                <c:pt idx="7">
                  <c:v>0.72067858140343222</c:v>
                </c:pt>
                <c:pt idx="8">
                  <c:v>0.75000225205639248</c:v>
                </c:pt>
                <c:pt idx="9">
                  <c:v>0.81998214889097587</c:v>
                </c:pt>
                <c:pt idx="10">
                  <c:v>0.87001541029556118</c:v>
                </c:pt>
                <c:pt idx="11">
                  <c:v>0.87001541029556118</c:v>
                </c:pt>
                <c:pt idx="12">
                  <c:v>0.93515650376624759</c:v>
                </c:pt>
                <c:pt idx="13">
                  <c:v>0.99999999999999989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69-47FF-B134-60138BCB3852}"/>
            </c:ext>
          </c:extLst>
        </c:ser>
        <c:ser>
          <c:idx val="0"/>
          <c:order val="9"/>
          <c:tx>
            <c:v>Least Squares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LEASTSQUARES!$B$27:$O$27</c:f>
              <c:numCache>
                <c:formatCode>General</c:formatCode>
                <c:ptCount val="14"/>
                <c:pt idx="0">
                  <c:v>6.21181582785428E-2</c:v>
                </c:pt>
                <c:pt idx="1">
                  <c:v>0.19379032964828646</c:v>
                </c:pt>
                <c:pt idx="2">
                  <c:v>0.38329988296171247</c:v>
                </c:pt>
                <c:pt idx="3">
                  <c:v>0.54056298428546323</c:v>
                </c:pt>
                <c:pt idx="4">
                  <c:v>0.60908089091838169</c:v>
                </c:pt>
                <c:pt idx="5">
                  <c:v>0.65150340922800754</c:v>
                </c:pt>
                <c:pt idx="6">
                  <c:v>0.68973080346182414</c:v>
                </c:pt>
                <c:pt idx="7">
                  <c:v>0.72197116562827179</c:v>
                </c:pt>
                <c:pt idx="8">
                  <c:v>0.75064612377504847</c:v>
                </c:pt>
                <c:pt idx="9">
                  <c:v>0.8191243381408484</c:v>
                </c:pt>
                <c:pt idx="10">
                  <c:v>0.84543920326914479</c:v>
                </c:pt>
                <c:pt idx="11">
                  <c:v>0.87024343379615654</c:v>
                </c:pt>
                <c:pt idx="12">
                  <c:v>0.91508726425188813</c:v>
                </c:pt>
                <c:pt idx="13">
                  <c:v>0.95990423315653761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69-47FF-B134-60138BCB3852}"/>
            </c:ext>
          </c:extLst>
        </c:ser>
        <c:ser>
          <c:idx val="2"/>
          <c:order val="10"/>
          <c:tx>
            <c:v>PSO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Upgaded!$B$2:$O$2</c:f>
              <c:numCache>
                <c:formatCode>General</c:formatCode>
                <c:ptCount val="14"/>
                <c:pt idx="0">
                  <c:v>136</c:v>
                </c:pt>
                <c:pt idx="1">
                  <c:v>270</c:v>
                </c:pt>
                <c:pt idx="2">
                  <c:v>302</c:v>
                </c:pt>
                <c:pt idx="3">
                  <c:v>373.68099999999998</c:v>
                </c:pt>
                <c:pt idx="4">
                  <c:v>430</c:v>
                </c:pt>
                <c:pt idx="5">
                  <c:v>466</c:v>
                </c:pt>
                <c:pt idx="6">
                  <c:v>497</c:v>
                </c:pt>
                <c:pt idx="7">
                  <c:v>522</c:v>
                </c:pt>
                <c:pt idx="8">
                  <c:v>525</c:v>
                </c:pt>
                <c:pt idx="9">
                  <c:v>575</c:v>
                </c:pt>
                <c:pt idx="10">
                  <c:v>608</c:v>
                </c:pt>
                <c:pt idx="11">
                  <c:v>627</c:v>
                </c:pt>
                <c:pt idx="12">
                  <c:v>659</c:v>
                </c:pt>
                <c:pt idx="13">
                  <c:v>660</c:v>
                </c:pt>
              </c:numCache>
            </c:numRef>
          </c:xVal>
          <c:yVal>
            <c:numRef>
              <c:f>PSO!$B$27:$O$27</c:f>
              <c:numCache>
                <c:formatCode>General</c:formatCode>
                <c:ptCount val="14"/>
                <c:pt idx="0">
                  <c:v>6.2133784436994487E-2</c:v>
                </c:pt>
                <c:pt idx="1">
                  <c:v>0.19379955276439353</c:v>
                </c:pt>
                <c:pt idx="2">
                  <c:v>0.38333712181389545</c:v>
                </c:pt>
                <c:pt idx="3">
                  <c:v>0.54064609174023193</c:v>
                </c:pt>
                <c:pt idx="4">
                  <c:v>0.60903973574930415</c:v>
                </c:pt>
                <c:pt idx="5">
                  <c:v>0.63170507375784557</c:v>
                </c:pt>
                <c:pt idx="6">
                  <c:v>0.69000801315782045</c:v>
                </c:pt>
                <c:pt idx="7">
                  <c:v>0.74949560901404821</c:v>
                </c:pt>
                <c:pt idx="8">
                  <c:v>0.75000595364392064</c:v>
                </c:pt>
                <c:pt idx="9">
                  <c:v>0.81999295463060595</c:v>
                </c:pt>
                <c:pt idx="10">
                  <c:v>0.87002561425524627</c:v>
                </c:pt>
                <c:pt idx="11">
                  <c:v>0.87002561425524627</c:v>
                </c:pt>
                <c:pt idx="12">
                  <c:v>0.95304560467911381</c:v>
                </c:pt>
                <c:pt idx="13">
                  <c:v>0.96000033397447682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369-47FF-B134-60138BCB3852}"/>
            </c:ext>
          </c:extLst>
        </c:ser>
        <c:ser>
          <c:idx val="3"/>
          <c:order val="11"/>
          <c:tx>
            <c:v>Experimental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ExperimentalData!$E$2:$E$36</c:f>
              <c:numCache>
                <c:formatCode>General</c:formatCode>
                <c:ptCount val="35"/>
                <c:pt idx="0">
                  <c:v>88.977185337093005</c:v>
                </c:pt>
                <c:pt idx="1">
                  <c:v>106.056139451422</c:v>
                </c:pt>
                <c:pt idx="2">
                  <c:v>127.15115782277999</c:v>
                </c:pt>
                <c:pt idx="3">
                  <c:v>150.307613432453</c:v>
                </c:pt>
                <c:pt idx="4">
                  <c:v>180.49218149192501</c:v>
                </c:pt>
                <c:pt idx="5">
                  <c:v>211.712808681534</c:v>
                </c:pt>
                <c:pt idx="6">
                  <c:v>220.84508245748901</c:v>
                </c:pt>
                <c:pt idx="7">
                  <c:v>240.01751687601401</c:v>
                </c:pt>
                <c:pt idx="8">
                  <c:v>258.17525420832197</c:v>
                </c:pt>
                <c:pt idx="9">
                  <c:v>269.29419806887103</c:v>
                </c:pt>
                <c:pt idx="10">
                  <c:v>278.46919593266603</c:v>
                </c:pt>
                <c:pt idx="11">
                  <c:v>286.60813466632402</c:v>
                </c:pt>
                <c:pt idx="12">
                  <c:v>292.73904127146801</c:v>
                </c:pt>
                <c:pt idx="13">
                  <c:v>298.84858583269198</c:v>
                </c:pt>
                <c:pt idx="14">
                  <c:v>300.96342818080802</c:v>
                </c:pt>
                <c:pt idx="15">
                  <c:v>306.15440485345601</c:v>
                </c:pt>
                <c:pt idx="16">
                  <c:v>317.316072801845</c:v>
                </c:pt>
                <c:pt idx="17">
                  <c:v>319.60181150132399</c:v>
                </c:pt>
                <c:pt idx="18">
                  <c:v>323.84217721951597</c:v>
                </c:pt>
                <c:pt idx="19">
                  <c:v>342.11740579338601</c:v>
                </c:pt>
                <c:pt idx="20">
                  <c:v>367.43142783901499</c:v>
                </c:pt>
                <c:pt idx="21">
                  <c:v>395.76817909937603</c:v>
                </c:pt>
                <c:pt idx="22">
                  <c:v>421.12492523284601</c:v>
                </c:pt>
                <c:pt idx="23">
                  <c:v>446.40690421259501</c:v>
                </c:pt>
                <c:pt idx="24">
                  <c:v>474.70093138511402</c:v>
                </c:pt>
                <c:pt idx="25">
                  <c:v>503.005639579594</c:v>
                </c:pt>
                <c:pt idx="26">
                  <c:v>525.22216525677095</c:v>
                </c:pt>
                <c:pt idx="27">
                  <c:v>547.46005297786803</c:v>
                </c:pt>
                <c:pt idx="28">
                  <c:v>569.644535589165</c:v>
                </c:pt>
                <c:pt idx="29">
                  <c:v>594.86242843715195</c:v>
                </c:pt>
                <c:pt idx="30">
                  <c:v>616.03221396223103</c:v>
                </c:pt>
                <c:pt idx="31">
                  <c:v>637.23404255319099</c:v>
                </c:pt>
                <c:pt idx="32">
                  <c:v>667.41861061266297</c:v>
                </c:pt>
                <c:pt idx="33">
                  <c:v>692.61514141673001</c:v>
                </c:pt>
                <c:pt idx="34">
                  <c:v>704.69537725369503</c:v>
                </c:pt>
              </c:numCache>
            </c:numRef>
          </c:xVal>
          <c:yVal>
            <c:numRef>
              <c:f>ExperimentalData!$G$2:$G$36</c:f>
              <c:numCache>
                <c:formatCode>General</c:formatCode>
                <c:ptCount val="35"/>
                <c:pt idx="0">
                  <c:v>1.2765957446808401E-2</c:v>
                </c:pt>
                <c:pt idx="1">
                  <c:v>1.48936170212766E-2</c:v>
                </c:pt>
                <c:pt idx="2">
                  <c:v>1.7021276595744702E-2</c:v>
                </c:pt>
                <c:pt idx="3">
                  <c:v>2.9787234042553103E-2</c:v>
                </c:pt>
                <c:pt idx="4">
                  <c:v>4.2553191489361798E-2</c:v>
                </c:pt>
                <c:pt idx="5">
                  <c:v>6.1702127659574398E-2</c:v>
                </c:pt>
                <c:pt idx="6">
                  <c:v>8.0851063829787198E-2</c:v>
                </c:pt>
                <c:pt idx="7">
                  <c:v>0.1</c:v>
                </c:pt>
                <c:pt idx="8">
                  <c:v>0.11702127659574399</c:v>
                </c:pt>
                <c:pt idx="9">
                  <c:v>0.131914893617021</c:v>
                </c:pt>
                <c:pt idx="10">
                  <c:v>0.159574468085106</c:v>
                </c:pt>
                <c:pt idx="11">
                  <c:v>0.180851063829787</c:v>
                </c:pt>
                <c:pt idx="12">
                  <c:v>0.20212765957446799</c:v>
                </c:pt>
                <c:pt idx="13">
                  <c:v>0.219148936170212</c:v>
                </c:pt>
                <c:pt idx="14">
                  <c:v>0.24042553191489302</c:v>
                </c:pt>
                <c:pt idx="15">
                  <c:v>0.27446808510638299</c:v>
                </c:pt>
                <c:pt idx="16">
                  <c:v>0.29787234042553101</c:v>
                </c:pt>
                <c:pt idx="17">
                  <c:v>0.35319148936170203</c:v>
                </c:pt>
                <c:pt idx="18">
                  <c:v>0.39787234042553105</c:v>
                </c:pt>
                <c:pt idx="19">
                  <c:v>0.438297872340425</c:v>
                </c:pt>
                <c:pt idx="20">
                  <c:v>0.48085106382978698</c:v>
                </c:pt>
                <c:pt idx="21">
                  <c:v>0.52553191489361706</c:v>
                </c:pt>
                <c:pt idx="22">
                  <c:v>0.57659574468085095</c:v>
                </c:pt>
                <c:pt idx="23">
                  <c:v>0.61276595744680795</c:v>
                </c:pt>
                <c:pt idx="24">
                  <c:v>0.64893617021276595</c:v>
                </c:pt>
                <c:pt idx="25">
                  <c:v>0.68723404255319098</c:v>
                </c:pt>
                <c:pt idx="26">
                  <c:v>0.71276595744680804</c:v>
                </c:pt>
                <c:pt idx="27">
                  <c:v>0.74255319148936094</c:v>
                </c:pt>
                <c:pt idx="28">
                  <c:v>0.76170212765957401</c:v>
                </c:pt>
                <c:pt idx="29">
                  <c:v>0.78510638297872304</c:v>
                </c:pt>
                <c:pt idx="30">
                  <c:v>0.80212765957446808</c:v>
                </c:pt>
                <c:pt idx="31">
                  <c:v>0.82553191489361699</c:v>
                </c:pt>
                <c:pt idx="32">
                  <c:v>0.83829787234042497</c:v>
                </c:pt>
                <c:pt idx="33">
                  <c:v>0.85744680851063804</c:v>
                </c:pt>
                <c:pt idx="34">
                  <c:v>0.86382978723404191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369-47FF-B134-60138BCB3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044672"/>
        <c:axId val="1330047168"/>
      </c:scatterChart>
      <c:valAx>
        <c:axId val="133004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7168"/>
        <c:crosses val="autoZero"/>
        <c:crossBetween val="midCat"/>
      </c:valAx>
      <c:valAx>
        <c:axId val="13300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4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Comparison</a:t>
            </a:r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7171296296296298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Expected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OutSewage!$H$18:$H$21</c:f>
              <c:numCache>
                <c:formatCode>General</c:formatCode>
                <c:ptCount val="4"/>
                <c:pt idx="0">
                  <c:v>74.67</c:v>
                </c:pt>
                <c:pt idx="1">
                  <c:v>10.3</c:v>
                </c:pt>
                <c:pt idx="2">
                  <c:v>11.3</c:v>
                </c:pt>
                <c:pt idx="3">
                  <c:v>2.76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5-4AC6-BAB5-11B52BC3B1BB}"/>
            </c:ext>
          </c:extLst>
        </c:ser>
        <c:ser>
          <c:idx val="1"/>
          <c:order val="1"/>
          <c:tx>
            <c:v>Optimized(SQP)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D5-4AC6-BAB5-11B52BC3B1BB}"/>
            </c:ext>
          </c:extLst>
        </c:ser>
        <c:ser>
          <c:idx val="2"/>
          <c:order val="2"/>
          <c:tx>
            <c:v>Optimized (Firefly)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OutSewage!$G$38:$G$41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98D5-4AC6-BAB5-11B52BC3B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293503"/>
        <c:axId val="1652284767"/>
      </c:barChart>
      <c:catAx>
        <c:axId val="165229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84767"/>
        <c:crosses val="autoZero"/>
        <c:auto val="1"/>
        <c:lblAlgn val="ctr"/>
        <c:lblOffset val="100"/>
        <c:noMultiLvlLbl val="0"/>
      </c:catAx>
      <c:valAx>
        <c:axId val="16522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9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Firefly TBD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Firefly Algorithm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OutSewage!$B$35:$BH$35</c:f>
              <c:numCache>
                <c:formatCode>General</c:formatCode>
                <c:ptCount val="5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F-436A-A6D8-276DDD7F02A9}"/>
            </c:ext>
          </c:extLst>
        </c:ser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6F-436A-A6D8-276DDD7F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 Point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Differences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Optimized (SQP)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OutSewage!$J$18:$J$21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AFC7-4BF3-8684-ADFBDBB9ABE2}"/>
            </c:ext>
          </c:extLst>
        </c:ser>
        <c:ser>
          <c:idx val="1"/>
          <c:order val="1"/>
          <c:tx>
            <c:v>Optimized (Firefly)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OutSewage!$G$18:$G$21</c:f>
              <c:strCache>
                <c:ptCount val="4"/>
                <c:pt idx="0">
                  <c:v>C</c:v>
                </c:pt>
                <c:pt idx="1">
                  <c:v>H</c:v>
                </c:pt>
                <c:pt idx="2">
                  <c:v>O</c:v>
                </c:pt>
                <c:pt idx="3">
                  <c:v>N</c:v>
                </c:pt>
              </c:strCache>
            </c:strRef>
          </c:cat>
          <c:val>
            <c:numRef>
              <c:f>OutSewage!$J$38:$J$41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AFC7-4BF3-8684-ADFBDBB9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9996335"/>
        <c:axId val="1709989263"/>
      </c:barChart>
      <c:catAx>
        <c:axId val="170999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89263"/>
        <c:crosses val="autoZero"/>
        <c:auto val="1"/>
        <c:lblAlgn val="ctr"/>
        <c:lblOffset val="100"/>
        <c:noMultiLvlLbl val="0"/>
      </c:catAx>
      <c:valAx>
        <c:axId val="17099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9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TBP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8972016033813E-2"/>
          <c:y val="0.17211175584733107"/>
          <c:w val="0.75315299054666873"/>
          <c:h val="0.68035088659364729"/>
        </c:manualLayout>
      </c:layout>
      <c:scatterChart>
        <c:scatterStyle val="smooth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EAE-4F89-B4C1-24D3A2E758E9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EAE-4F89-B4C1-24D3A2E758E9}"/>
            </c:ext>
          </c:extLst>
        </c:ser>
        <c:ser>
          <c:idx val="5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EAE-4F89-B4C1-24D3A2E758E9}"/>
            </c:ext>
          </c:extLst>
        </c:ser>
        <c:ser>
          <c:idx val="6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EAE-4F89-B4C1-24D3A2E758E9}"/>
            </c:ext>
          </c:extLst>
        </c:ser>
        <c:ser>
          <c:idx val="7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EAE-4F89-B4C1-24D3A2E758E9}"/>
            </c:ext>
          </c:extLst>
        </c:ser>
        <c:ser>
          <c:idx val="8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EAE-4F89-B4C1-24D3A2E758E9}"/>
            </c:ext>
          </c:extLst>
        </c:ser>
        <c:ser>
          <c:idx val="9"/>
          <c:order val="6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EAE-4F89-B4C1-24D3A2E758E9}"/>
            </c:ext>
          </c:extLst>
        </c:ser>
        <c:ser>
          <c:idx val="10"/>
          <c:order val="7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EAE-4F89-B4C1-24D3A2E758E9}"/>
            </c:ext>
          </c:extLst>
        </c:ser>
        <c:ser>
          <c:idx val="11"/>
          <c:order val="8"/>
          <c:tx>
            <c:v>Upgraded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[1]Sheet1!$B$2:$BH$2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[1]Sheet1!$B$15:$BH$15</c:f>
              <c:numCache>
                <c:formatCode>General</c:formatCode>
                <c:ptCount val="59"/>
                <c:pt idx="0">
                  <c:v>6.2130535738333957E-2</c:v>
                </c:pt>
                <c:pt idx="1">
                  <c:v>0.1938014144115307</c:v>
                </c:pt>
                <c:pt idx="2">
                  <c:v>0.38333023626474128</c:v>
                </c:pt>
                <c:pt idx="3">
                  <c:v>0.5406446966994336</c:v>
                </c:pt>
                <c:pt idx="4">
                  <c:v>0.60903342390210746</c:v>
                </c:pt>
                <c:pt idx="5">
                  <c:v>0.64962741633124244</c:v>
                </c:pt>
                <c:pt idx="6">
                  <c:v>0.69000667182500497</c:v>
                </c:pt>
                <c:pt idx="7">
                  <c:v>0.72018127816133204</c:v>
                </c:pt>
                <c:pt idx="8">
                  <c:v>0.74999367746062617</c:v>
                </c:pt>
                <c:pt idx="9">
                  <c:v>0.81997278636575843</c:v>
                </c:pt>
                <c:pt idx="10">
                  <c:v>0.87001689374430802</c:v>
                </c:pt>
                <c:pt idx="11">
                  <c:v>0.87001689374430802</c:v>
                </c:pt>
                <c:pt idx="12">
                  <c:v>0.93523040878938202</c:v>
                </c:pt>
                <c:pt idx="13">
                  <c:v>1.0000000000000004</c:v>
                </c:pt>
                <c:pt idx="14">
                  <c:v>1.1629062131501009</c:v>
                </c:pt>
                <c:pt idx="15">
                  <c:v>1.1629062131501009</c:v>
                </c:pt>
                <c:pt idx="16">
                  <c:v>1.1629062131501009</c:v>
                </c:pt>
                <c:pt idx="17">
                  <c:v>1.2194473614121817</c:v>
                </c:pt>
                <c:pt idx="18">
                  <c:v>1.2194473614121817</c:v>
                </c:pt>
                <c:pt idx="19">
                  <c:v>1.3112220558327257</c:v>
                </c:pt>
                <c:pt idx="20">
                  <c:v>1.4260228871401759</c:v>
                </c:pt>
                <c:pt idx="21">
                  <c:v>1.4260228871401759</c:v>
                </c:pt>
                <c:pt idx="22">
                  <c:v>1.4260228871401759</c:v>
                </c:pt>
                <c:pt idx="23">
                  <c:v>1.4260228871401759</c:v>
                </c:pt>
                <c:pt idx="24">
                  <c:v>1.4260228871401759</c:v>
                </c:pt>
                <c:pt idx="25">
                  <c:v>1.4260228871401759</c:v>
                </c:pt>
                <c:pt idx="26">
                  <c:v>1.4260228871401759</c:v>
                </c:pt>
                <c:pt idx="27">
                  <c:v>1.4260228871401759</c:v>
                </c:pt>
                <c:pt idx="28">
                  <c:v>1.5102635629705121</c:v>
                </c:pt>
                <c:pt idx="29">
                  <c:v>1.5102635629705121</c:v>
                </c:pt>
                <c:pt idx="30">
                  <c:v>1.5156190588363783</c:v>
                </c:pt>
                <c:pt idx="31">
                  <c:v>1.5369637436520225</c:v>
                </c:pt>
                <c:pt idx="32">
                  <c:v>1.6761299224615562</c:v>
                </c:pt>
                <c:pt idx="33">
                  <c:v>1.6761299224615562</c:v>
                </c:pt>
                <c:pt idx="34">
                  <c:v>1.7872294728241511</c:v>
                </c:pt>
                <c:pt idx="35">
                  <c:v>1.7872294728241511</c:v>
                </c:pt>
                <c:pt idx="36">
                  <c:v>1.8317977762645059</c:v>
                </c:pt>
                <c:pt idx="37">
                  <c:v>1.8317977762645059</c:v>
                </c:pt>
                <c:pt idx="38">
                  <c:v>1.891586161694033</c:v>
                </c:pt>
                <c:pt idx="39">
                  <c:v>1.891586161694033</c:v>
                </c:pt>
                <c:pt idx="40">
                  <c:v>1.891586161694033</c:v>
                </c:pt>
                <c:pt idx="41">
                  <c:v>1.9370764869378343</c:v>
                </c:pt>
                <c:pt idx="42">
                  <c:v>1.9370764869378343</c:v>
                </c:pt>
                <c:pt idx="43">
                  <c:v>1.9789555763252897</c:v>
                </c:pt>
                <c:pt idx="44">
                  <c:v>1.9789555763252897</c:v>
                </c:pt>
                <c:pt idx="45">
                  <c:v>2.0198326937773383</c:v>
                </c:pt>
                <c:pt idx="46">
                  <c:v>2.0198326937773383</c:v>
                </c:pt>
                <c:pt idx="47">
                  <c:v>2.0198326937773383</c:v>
                </c:pt>
                <c:pt idx="48">
                  <c:v>2.0508505103822792</c:v>
                </c:pt>
                <c:pt idx="49">
                  <c:v>2.0798059304523533</c:v>
                </c:pt>
                <c:pt idx="50">
                  <c:v>2.0798059304523533</c:v>
                </c:pt>
                <c:pt idx="51">
                  <c:v>2.0798059304523533</c:v>
                </c:pt>
                <c:pt idx="52">
                  <c:v>2.1498543166594426</c:v>
                </c:pt>
                <c:pt idx="53">
                  <c:v>2.1498543166594426</c:v>
                </c:pt>
                <c:pt idx="54">
                  <c:v>2.1998312969817753</c:v>
                </c:pt>
                <c:pt idx="55">
                  <c:v>2.1998312969817753</c:v>
                </c:pt>
                <c:pt idx="56">
                  <c:v>2.1998312969817753</c:v>
                </c:pt>
                <c:pt idx="57">
                  <c:v>2.2654307033519392</c:v>
                </c:pt>
                <c:pt idx="58">
                  <c:v>2.3298262009789923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EAE-4F89-B4C1-24D3A2E75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</a:t>
                </a:r>
                <a:r>
                  <a:rPr lang="en-US" baseline="0"/>
                  <a:t> Point (°C)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TBP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8972016033813E-2"/>
          <c:y val="0.17211175584733107"/>
          <c:w val="0.75315299054666873"/>
          <c:h val="0.68035088659364729"/>
        </c:manualLayout>
      </c:layout>
      <c:scatterChart>
        <c:scatterStyle val="smoothMarker"/>
        <c:varyColors val="0"/>
        <c:ser>
          <c:idx val="1"/>
          <c:order val="0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ExperimentalData!$A$2:$A$48</c:f>
              <c:numCache>
                <c:formatCode>General</c:formatCode>
                <c:ptCount val="47"/>
                <c:pt idx="0">
                  <c:v>75.4442649434571</c:v>
                </c:pt>
                <c:pt idx="1">
                  <c:v>88.368336025848095</c:v>
                </c:pt>
                <c:pt idx="2">
                  <c:v>104.523424878836</c:v>
                </c:pt>
                <c:pt idx="3">
                  <c:v>120.67851373182501</c:v>
                </c:pt>
                <c:pt idx="4">
                  <c:v>136.833602584814</c:v>
                </c:pt>
                <c:pt idx="5">
                  <c:v>154.28109854604099</c:v>
                </c:pt>
                <c:pt idx="6">
                  <c:v>173.021001615508</c:v>
                </c:pt>
                <c:pt idx="7">
                  <c:v>191.11470113085599</c:v>
                </c:pt>
                <c:pt idx="8">
                  <c:v>207.26978998384399</c:v>
                </c:pt>
                <c:pt idx="9">
                  <c:v>220.84006462035501</c:v>
                </c:pt>
                <c:pt idx="10">
                  <c:v>237.64135702746299</c:v>
                </c:pt>
                <c:pt idx="11">
                  <c:v>250.565428109854</c:v>
                </c:pt>
                <c:pt idx="12">
                  <c:v>262.19709208400599</c:v>
                </c:pt>
                <c:pt idx="13">
                  <c:v>268.65912762520099</c:v>
                </c:pt>
                <c:pt idx="14">
                  <c:v>280.29079159935299</c:v>
                </c:pt>
                <c:pt idx="15">
                  <c:v>284.81421647819002</c:v>
                </c:pt>
                <c:pt idx="16">
                  <c:v>294.50726978998301</c:v>
                </c:pt>
                <c:pt idx="17">
                  <c:v>299.03069466881999</c:v>
                </c:pt>
                <c:pt idx="18">
                  <c:v>306.138933764135</c:v>
                </c:pt>
                <c:pt idx="19">
                  <c:v>311.30856219709199</c:v>
                </c:pt>
                <c:pt idx="20">
                  <c:v>314.53957996768901</c:v>
                </c:pt>
                <c:pt idx="21">
                  <c:v>328.1098546042</c:v>
                </c:pt>
                <c:pt idx="22">
                  <c:v>343.61873990306901</c:v>
                </c:pt>
                <c:pt idx="23">
                  <c:v>360.42003231017702</c:v>
                </c:pt>
                <c:pt idx="24">
                  <c:v>374.63651050080699</c:v>
                </c:pt>
                <c:pt idx="25">
                  <c:v>390.14539579967601</c:v>
                </c:pt>
                <c:pt idx="26">
                  <c:v>410.82390953150201</c:v>
                </c:pt>
                <c:pt idx="27">
                  <c:v>437.96445880452302</c:v>
                </c:pt>
                <c:pt idx="28">
                  <c:v>460.58158319870699</c:v>
                </c:pt>
                <c:pt idx="29">
                  <c:v>483.84491114701098</c:v>
                </c:pt>
                <c:pt idx="30">
                  <c:v>514.216478190629</c:v>
                </c:pt>
                <c:pt idx="31">
                  <c:v>524.47844228094505</c:v>
                </c:pt>
                <c:pt idx="32">
                  <c:v>536.16133518775996</c:v>
                </c:pt>
                <c:pt idx="33">
                  <c:v>550.06954102920702</c:v>
                </c:pt>
                <c:pt idx="34">
                  <c:v>559.52712100139001</c:v>
                </c:pt>
                <c:pt idx="35">
                  <c:v>571.21001390820504</c:v>
                </c:pt>
                <c:pt idx="36">
                  <c:v>581.78025034770496</c:v>
                </c:pt>
                <c:pt idx="37">
                  <c:v>590.68150208623001</c:v>
                </c:pt>
                <c:pt idx="38">
                  <c:v>601.808066759388</c:v>
                </c:pt>
                <c:pt idx="39">
                  <c:v>610.15299026425498</c:v>
                </c:pt>
                <c:pt idx="40">
                  <c:v>620.72322670375502</c:v>
                </c:pt>
                <c:pt idx="41">
                  <c:v>627.39916550764895</c:v>
                </c:pt>
                <c:pt idx="42">
                  <c:v>642.97635605006894</c:v>
                </c:pt>
                <c:pt idx="43">
                  <c:v>654.10292072322602</c:v>
                </c:pt>
                <c:pt idx="44">
                  <c:v>669.68011126564602</c:v>
                </c:pt>
                <c:pt idx="45">
                  <c:v>682.47566063977695</c:v>
                </c:pt>
                <c:pt idx="46">
                  <c:v>693.04589707927596</c:v>
                </c:pt>
              </c:numCache>
            </c:numRef>
          </c:xVal>
          <c:yVal>
            <c:numRef>
              <c:f>ExperimentalData!$B$2:$B$48</c:f>
              <c:numCache>
                <c:formatCode>General</c:formatCode>
                <c:ptCount val="47"/>
                <c:pt idx="0">
                  <c:v>3.4602076124568199E-3</c:v>
                </c:pt>
                <c:pt idx="1">
                  <c:v>6.2283737024222295E-3</c:v>
                </c:pt>
                <c:pt idx="2">
                  <c:v>7.6124567474049297E-3</c:v>
                </c:pt>
                <c:pt idx="3">
                  <c:v>1.1764705882353E-2</c:v>
                </c:pt>
                <c:pt idx="4">
                  <c:v>1.7301038062283801E-2</c:v>
                </c:pt>
                <c:pt idx="5">
                  <c:v>2.42214532871972E-2</c:v>
                </c:pt>
                <c:pt idx="6">
                  <c:v>3.5294117647058899E-2</c:v>
                </c:pt>
                <c:pt idx="7">
                  <c:v>4.9134948096885803E-2</c:v>
                </c:pt>
                <c:pt idx="8">
                  <c:v>6.2975778546712796E-2</c:v>
                </c:pt>
                <c:pt idx="9">
                  <c:v>7.5432525951557E-2</c:v>
                </c:pt>
                <c:pt idx="10">
                  <c:v>9.4809688581314902E-2</c:v>
                </c:pt>
                <c:pt idx="11">
                  <c:v>0.10865051903114101</c:v>
                </c:pt>
                <c:pt idx="12">
                  <c:v>0.123875432525951</c:v>
                </c:pt>
                <c:pt idx="13">
                  <c:v>0.14878892733564</c:v>
                </c:pt>
                <c:pt idx="14">
                  <c:v>0.166782006920415</c:v>
                </c:pt>
                <c:pt idx="15">
                  <c:v>0.19584775086505102</c:v>
                </c:pt>
                <c:pt idx="16">
                  <c:v>0.21937716262975701</c:v>
                </c:pt>
                <c:pt idx="17">
                  <c:v>0.25536332179930799</c:v>
                </c:pt>
                <c:pt idx="18">
                  <c:v>0.28719723183390899</c:v>
                </c:pt>
                <c:pt idx="19">
                  <c:v>0.319031141868512</c:v>
                </c:pt>
                <c:pt idx="20">
                  <c:v>0.37301038062283703</c:v>
                </c:pt>
                <c:pt idx="21">
                  <c:v>0.41730103806228303</c:v>
                </c:pt>
                <c:pt idx="22">
                  <c:v>0.45467128027681603</c:v>
                </c:pt>
                <c:pt idx="23">
                  <c:v>0.48373702422145298</c:v>
                </c:pt>
                <c:pt idx="24">
                  <c:v>0.50449826989619295</c:v>
                </c:pt>
                <c:pt idx="25">
                  <c:v>0.53217993079584702</c:v>
                </c:pt>
                <c:pt idx="26">
                  <c:v>0.56539792387543197</c:v>
                </c:pt>
                <c:pt idx="27">
                  <c:v>0.60553633217993008</c:v>
                </c:pt>
                <c:pt idx="28">
                  <c:v>0.64290657439446308</c:v>
                </c:pt>
                <c:pt idx="29">
                  <c:v>0.67474048442906498</c:v>
                </c:pt>
                <c:pt idx="30">
                  <c:v>0.70795847750864993</c:v>
                </c:pt>
                <c:pt idx="31">
                  <c:v>0.70971428571428508</c:v>
                </c:pt>
                <c:pt idx="32">
                  <c:v>0.73485714285714299</c:v>
                </c:pt>
                <c:pt idx="33">
                  <c:v>0.753142857142857</c:v>
                </c:pt>
                <c:pt idx="34">
                  <c:v>0.76457142857142801</c:v>
                </c:pt>
                <c:pt idx="35">
                  <c:v>0.78514285714285703</c:v>
                </c:pt>
                <c:pt idx="36">
                  <c:v>0.79657142857142804</c:v>
                </c:pt>
                <c:pt idx="37">
                  <c:v>0.80342857142857094</c:v>
                </c:pt>
                <c:pt idx="38">
                  <c:v>0.82857142857142807</c:v>
                </c:pt>
                <c:pt idx="39">
                  <c:v>0.83314285714285707</c:v>
                </c:pt>
                <c:pt idx="40">
                  <c:v>0.84685714285714198</c:v>
                </c:pt>
                <c:pt idx="41">
                  <c:v>0.8628571428571421</c:v>
                </c:pt>
                <c:pt idx="42">
                  <c:v>0.872</c:v>
                </c:pt>
                <c:pt idx="43">
                  <c:v>0.88571428571428501</c:v>
                </c:pt>
                <c:pt idx="44">
                  <c:v>0.90628571428571403</c:v>
                </c:pt>
                <c:pt idx="45">
                  <c:v>0.91085714285714203</c:v>
                </c:pt>
                <c:pt idx="46">
                  <c:v>0.92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E8-4C71-909A-52C879A70465}"/>
            </c:ext>
          </c:extLst>
        </c:ser>
        <c:ser>
          <c:idx val="2"/>
          <c:order val="1"/>
          <c:tx>
            <c:v>SQP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OutSewage!$B$2:$BH$2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OutSewage!$B$15:$BH$15</c:f>
              <c:numCache>
                <c:formatCode>General</c:formatCode>
                <c:ptCount val="5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E8-4C71-909A-52C879A70465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ExperimentalData!$J$2:$J$3</c:f>
              <c:numCache>
                <c:formatCode>General</c:formatCode>
                <c:ptCount val="2"/>
                <c:pt idx="0">
                  <c:v>32</c:v>
                </c:pt>
                <c:pt idx="1">
                  <c:v>32</c:v>
                </c:pt>
              </c:numCache>
            </c:numRef>
          </c:xVal>
          <c:yVal>
            <c:numRef>
              <c:f>ExperimentalData!$K$2:$K$3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E8-4C71-909A-52C879A70465}"/>
            </c:ext>
          </c:extLst>
        </c:ser>
        <c:ser>
          <c:idx val="4"/>
          <c:order val="3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ExperimentalData!$J$4:$J$5</c:f>
              <c:numCache>
                <c:formatCode>General</c:formatCode>
                <c:ptCount val="2"/>
                <c:pt idx="0">
                  <c:v>88</c:v>
                </c:pt>
                <c:pt idx="1">
                  <c:v>88</c:v>
                </c:pt>
              </c:numCache>
            </c:numRef>
          </c:xVal>
          <c:yVal>
            <c:numRef>
              <c:f>ExperimentalData!$K$4:$K$5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E8-4C71-909A-52C879A70465}"/>
            </c:ext>
          </c:extLst>
        </c:ser>
        <c:ser>
          <c:idx val="5"/>
          <c:order val="4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ExperimentalData!$J$6:$J$7</c:f>
              <c:numCache>
                <c:formatCode>General</c:formatCode>
                <c:ptCount val="2"/>
                <c:pt idx="0">
                  <c:v>193</c:v>
                </c:pt>
                <c:pt idx="1">
                  <c:v>193</c:v>
                </c:pt>
              </c:numCache>
            </c:numRef>
          </c:xVal>
          <c:yVal>
            <c:numRef>
              <c:f>ExperimentalData!$K$6:$K$7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E8-4C71-909A-52C879A70465}"/>
            </c:ext>
          </c:extLst>
        </c:ser>
        <c:ser>
          <c:idx val="6"/>
          <c:order val="5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ExperimentalData!$J$8:$J$9</c:f>
              <c:numCache>
                <c:formatCode>General</c:formatCode>
                <c:ptCount val="2"/>
                <c:pt idx="0">
                  <c:v>271</c:v>
                </c:pt>
                <c:pt idx="1">
                  <c:v>271</c:v>
                </c:pt>
              </c:numCache>
            </c:numRef>
          </c:xVal>
          <c:yVal>
            <c:numRef>
              <c:f>ExperimentalData!$K$8:$K$9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E8-4C71-909A-52C879A70465}"/>
            </c:ext>
          </c:extLst>
        </c:ser>
        <c:ser>
          <c:idx val="7"/>
          <c:order val="6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ExperimentalData!$J$10:$J$11</c:f>
              <c:numCache>
                <c:formatCode>General</c:formatCode>
                <c:ptCount val="2"/>
                <c:pt idx="0">
                  <c:v>321</c:v>
                </c:pt>
                <c:pt idx="1">
                  <c:v>321</c:v>
                </c:pt>
              </c:numCache>
            </c:numRef>
          </c:xVal>
          <c:yVal>
            <c:numRef>
              <c:f>ExperimentalData!$K$10:$K$11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E8-4C71-909A-52C879A70465}"/>
            </c:ext>
          </c:extLst>
        </c:ser>
        <c:ser>
          <c:idx val="8"/>
          <c:order val="7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ExperimentalData!$J$12:$J$13</c:f>
              <c:numCache>
                <c:formatCode>General</c:formatCode>
                <c:ptCount val="2"/>
                <c:pt idx="0">
                  <c:v>425</c:v>
                </c:pt>
                <c:pt idx="1">
                  <c:v>425</c:v>
                </c:pt>
              </c:numCache>
            </c:numRef>
          </c:xVal>
          <c:yVal>
            <c:numRef>
              <c:f>ExperimentalData!$K$12:$K$13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E8-4C71-909A-52C879A70465}"/>
            </c:ext>
          </c:extLst>
        </c:ser>
        <c:ser>
          <c:idx val="9"/>
          <c:order val="8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ExperimentalData!$J$14:$J$15</c:f>
              <c:numCache>
                <c:formatCode>General</c:formatCode>
                <c:ptCount val="2"/>
                <c:pt idx="0">
                  <c:v>510</c:v>
                </c:pt>
                <c:pt idx="1">
                  <c:v>510</c:v>
                </c:pt>
              </c:numCache>
            </c:numRef>
          </c:xVal>
          <c:yVal>
            <c:numRef>
              <c:f>ExperimentalData!$K$14:$K$15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E8-4C71-909A-52C879A70465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ExperimentalData!$J$16:$J$17</c:f>
              <c:numCache>
                <c:formatCode>General</c:formatCode>
                <c:ptCount val="2"/>
                <c:pt idx="0">
                  <c:v>564</c:v>
                </c:pt>
                <c:pt idx="1">
                  <c:v>564</c:v>
                </c:pt>
              </c:numCache>
            </c:numRef>
          </c:xVal>
          <c:yVal>
            <c:numRef>
              <c:f>ExperimentalData!$K$16:$K$17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6E8-4C71-909A-52C879A70465}"/>
            </c:ext>
          </c:extLst>
        </c:ser>
        <c:ser>
          <c:idx val="11"/>
          <c:order val="10"/>
          <c:tx>
            <c:v>Upgraded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[1]Sheet1!$B$2:$BH$2</c:f>
              <c:numCache>
                <c:formatCode>General</c:formatCode>
                <c:ptCount val="59"/>
                <c:pt idx="0">
                  <c:v>80</c:v>
                </c:pt>
                <c:pt idx="1">
                  <c:v>81.5</c:v>
                </c:pt>
                <c:pt idx="2">
                  <c:v>82.5</c:v>
                </c:pt>
                <c:pt idx="3">
                  <c:v>97</c:v>
                </c:pt>
                <c:pt idx="4">
                  <c:v>100.8</c:v>
                </c:pt>
                <c:pt idx="5">
                  <c:v>118</c:v>
                </c:pt>
                <c:pt idx="6">
                  <c:v>122</c:v>
                </c:pt>
                <c:pt idx="7">
                  <c:v>129</c:v>
                </c:pt>
                <c:pt idx="8">
                  <c:v>135</c:v>
                </c:pt>
                <c:pt idx="9">
                  <c:v>136</c:v>
                </c:pt>
                <c:pt idx="10">
                  <c:v>141.15</c:v>
                </c:pt>
                <c:pt idx="11">
                  <c:v>165</c:v>
                </c:pt>
                <c:pt idx="12">
                  <c:v>172</c:v>
                </c:pt>
                <c:pt idx="13">
                  <c:v>181.7</c:v>
                </c:pt>
                <c:pt idx="14">
                  <c:v>185</c:v>
                </c:pt>
                <c:pt idx="15">
                  <c:v>191</c:v>
                </c:pt>
                <c:pt idx="16">
                  <c:v>197</c:v>
                </c:pt>
                <c:pt idx="17">
                  <c:v>201.8</c:v>
                </c:pt>
                <c:pt idx="18">
                  <c:v>204</c:v>
                </c:pt>
                <c:pt idx="19">
                  <c:v>212</c:v>
                </c:pt>
                <c:pt idx="20">
                  <c:v>220</c:v>
                </c:pt>
                <c:pt idx="21">
                  <c:v>233</c:v>
                </c:pt>
                <c:pt idx="22">
                  <c:v>234</c:v>
                </c:pt>
                <c:pt idx="23">
                  <c:v>235.1</c:v>
                </c:pt>
                <c:pt idx="24">
                  <c:v>244</c:v>
                </c:pt>
                <c:pt idx="25">
                  <c:v>253.5</c:v>
                </c:pt>
                <c:pt idx="26">
                  <c:v>256</c:v>
                </c:pt>
                <c:pt idx="27">
                  <c:v>263.8</c:v>
                </c:pt>
                <c:pt idx="28">
                  <c:v>270</c:v>
                </c:pt>
                <c:pt idx="29">
                  <c:v>279</c:v>
                </c:pt>
                <c:pt idx="30">
                  <c:v>290</c:v>
                </c:pt>
                <c:pt idx="31">
                  <c:v>293</c:v>
                </c:pt>
                <c:pt idx="32">
                  <c:v>302</c:v>
                </c:pt>
                <c:pt idx="33">
                  <c:v>304.74</c:v>
                </c:pt>
                <c:pt idx="34">
                  <c:v>344</c:v>
                </c:pt>
                <c:pt idx="35">
                  <c:v>351</c:v>
                </c:pt>
                <c:pt idx="36">
                  <c:v>373.68099999999998</c:v>
                </c:pt>
                <c:pt idx="37">
                  <c:v>383.91699999999997</c:v>
                </c:pt>
                <c:pt idx="38">
                  <c:v>390</c:v>
                </c:pt>
                <c:pt idx="39">
                  <c:v>392.4</c:v>
                </c:pt>
                <c:pt idx="40">
                  <c:v>403.21</c:v>
                </c:pt>
                <c:pt idx="41">
                  <c:v>430</c:v>
                </c:pt>
                <c:pt idx="42">
                  <c:v>453</c:v>
                </c:pt>
                <c:pt idx="43">
                  <c:v>466</c:v>
                </c:pt>
                <c:pt idx="44">
                  <c:v>495</c:v>
                </c:pt>
                <c:pt idx="45">
                  <c:v>497</c:v>
                </c:pt>
                <c:pt idx="46">
                  <c:v>509.26</c:v>
                </c:pt>
                <c:pt idx="47">
                  <c:v>518.34699999999998</c:v>
                </c:pt>
                <c:pt idx="48">
                  <c:v>522</c:v>
                </c:pt>
                <c:pt idx="49">
                  <c:v>525</c:v>
                </c:pt>
                <c:pt idx="50">
                  <c:v>530</c:v>
                </c:pt>
                <c:pt idx="51">
                  <c:v>560</c:v>
                </c:pt>
                <c:pt idx="52">
                  <c:v>575</c:v>
                </c:pt>
                <c:pt idx="53">
                  <c:v>608</c:v>
                </c:pt>
                <c:pt idx="54">
                  <c:v>627</c:v>
                </c:pt>
                <c:pt idx="55">
                  <c:v>640</c:v>
                </c:pt>
                <c:pt idx="56">
                  <c:v>648</c:v>
                </c:pt>
                <c:pt idx="57">
                  <c:v>659</c:v>
                </c:pt>
                <c:pt idx="58">
                  <c:v>660</c:v>
                </c:pt>
              </c:numCache>
            </c:numRef>
          </c:xVal>
          <c:yVal>
            <c:numRef>
              <c:f>[1]Sheet1!$B$15:$BH$15</c:f>
              <c:numCache>
                <c:formatCode>General</c:formatCode>
                <c:ptCount val="59"/>
                <c:pt idx="0">
                  <c:v>6.2130535738333957E-2</c:v>
                </c:pt>
                <c:pt idx="1">
                  <c:v>0.1938014144115307</c:v>
                </c:pt>
                <c:pt idx="2">
                  <c:v>0.38333023626474128</c:v>
                </c:pt>
                <c:pt idx="3">
                  <c:v>0.5406446966994336</c:v>
                </c:pt>
                <c:pt idx="4">
                  <c:v>0.60903342390210746</c:v>
                </c:pt>
                <c:pt idx="5">
                  <c:v>0.64962741633124244</c:v>
                </c:pt>
                <c:pt idx="6">
                  <c:v>0.69000667182500497</c:v>
                </c:pt>
                <c:pt idx="7">
                  <c:v>0.72018127816133204</c:v>
                </c:pt>
                <c:pt idx="8">
                  <c:v>0.74999367746062617</c:v>
                </c:pt>
                <c:pt idx="9">
                  <c:v>0.81997278636575843</c:v>
                </c:pt>
                <c:pt idx="10">
                  <c:v>0.87001689374430802</c:v>
                </c:pt>
                <c:pt idx="11">
                  <c:v>0.87001689374430802</c:v>
                </c:pt>
                <c:pt idx="12">
                  <c:v>0.93523040878938202</c:v>
                </c:pt>
                <c:pt idx="13">
                  <c:v>1.0000000000000004</c:v>
                </c:pt>
                <c:pt idx="14">
                  <c:v>1.1629062131501009</c:v>
                </c:pt>
                <c:pt idx="15">
                  <c:v>1.1629062131501009</c:v>
                </c:pt>
                <c:pt idx="16">
                  <c:v>1.1629062131501009</c:v>
                </c:pt>
                <c:pt idx="17">
                  <c:v>1.2194473614121817</c:v>
                </c:pt>
                <c:pt idx="18">
                  <c:v>1.2194473614121817</c:v>
                </c:pt>
                <c:pt idx="19">
                  <c:v>1.3112220558327257</c:v>
                </c:pt>
                <c:pt idx="20">
                  <c:v>1.4260228871401759</c:v>
                </c:pt>
                <c:pt idx="21">
                  <c:v>1.4260228871401759</c:v>
                </c:pt>
                <c:pt idx="22">
                  <c:v>1.4260228871401759</c:v>
                </c:pt>
                <c:pt idx="23">
                  <c:v>1.4260228871401759</c:v>
                </c:pt>
                <c:pt idx="24">
                  <c:v>1.4260228871401759</c:v>
                </c:pt>
                <c:pt idx="25">
                  <c:v>1.4260228871401759</c:v>
                </c:pt>
                <c:pt idx="26">
                  <c:v>1.4260228871401759</c:v>
                </c:pt>
                <c:pt idx="27">
                  <c:v>1.4260228871401759</c:v>
                </c:pt>
                <c:pt idx="28">
                  <c:v>1.5102635629705121</c:v>
                </c:pt>
                <c:pt idx="29">
                  <c:v>1.5102635629705121</c:v>
                </c:pt>
                <c:pt idx="30">
                  <c:v>1.5156190588363783</c:v>
                </c:pt>
                <c:pt idx="31">
                  <c:v>1.5369637436520225</c:v>
                </c:pt>
                <c:pt idx="32">
                  <c:v>1.6761299224615562</c:v>
                </c:pt>
                <c:pt idx="33">
                  <c:v>1.6761299224615562</c:v>
                </c:pt>
                <c:pt idx="34">
                  <c:v>1.7872294728241511</c:v>
                </c:pt>
                <c:pt idx="35">
                  <c:v>1.7872294728241511</c:v>
                </c:pt>
                <c:pt idx="36">
                  <c:v>1.8317977762645059</c:v>
                </c:pt>
                <c:pt idx="37">
                  <c:v>1.8317977762645059</c:v>
                </c:pt>
                <c:pt idx="38">
                  <c:v>1.891586161694033</c:v>
                </c:pt>
                <c:pt idx="39">
                  <c:v>1.891586161694033</c:v>
                </c:pt>
                <c:pt idx="40">
                  <c:v>1.891586161694033</c:v>
                </c:pt>
                <c:pt idx="41">
                  <c:v>1.9370764869378343</c:v>
                </c:pt>
                <c:pt idx="42">
                  <c:v>1.9370764869378343</c:v>
                </c:pt>
                <c:pt idx="43">
                  <c:v>1.9789555763252897</c:v>
                </c:pt>
                <c:pt idx="44">
                  <c:v>1.9789555763252897</c:v>
                </c:pt>
                <c:pt idx="45">
                  <c:v>2.0198326937773383</c:v>
                </c:pt>
                <c:pt idx="46">
                  <c:v>2.0198326937773383</c:v>
                </c:pt>
                <c:pt idx="47">
                  <c:v>2.0198326937773383</c:v>
                </c:pt>
                <c:pt idx="48">
                  <c:v>2.0508505103822792</c:v>
                </c:pt>
                <c:pt idx="49">
                  <c:v>2.0798059304523533</c:v>
                </c:pt>
                <c:pt idx="50">
                  <c:v>2.0798059304523533</c:v>
                </c:pt>
                <c:pt idx="51">
                  <c:v>2.0798059304523533</c:v>
                </c:pt>
                <c:pt idx="52">
                  <c:v>2.1498543166594426</c:v>
                </c:pt>
                <c:pt idx="53">
                  <c:v>2.1498543166594426</c:v>
                </c:pt>
                <c:pt idx="54">
                  <c:v>2.1998312969817753</c:v>
                </c:pt>
                <c:pt idx="55">
                  <c:v>2.1998312969817753</c:v>
                </c:pt>
                <c:pt idx="56">
                  <c:v>2.1998312969817753</c:v>
                </c:pt>
                <c:pt idx="57">
                  <c:v>2.2654307033519392</c:v>
                </c:pt>
                <c:pt idx="58">
                  <c:v>2.3298262009789923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6E8-4C71-909A-52C879A7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737599"/>
        <c:axId val="1584750495"/>
      </c:scatterChart>
      <c:valAx>
        <c:axId val="15847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Boiling</a:t>
                </a:r>
                <a:r>
                  <a:rPr lang="en-US" baseline="0"/>
                  <a:t> Point (°C)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50495"/>
        <c:crosses val="autoZero"/>
        <c:crossBetween val="midCat"/>
      </c:valAx>
      <c:valAx>
        <c:axId val="1584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mass fraction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73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21</xdr:row>
      <xdr:rowOff>76200</xdr:rowOff>
    </xdr:from>
    <xdr:to>
      <xdr:col>8</xdr:col>
      <xdr:colOff>419100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D65C1-A811-4ADD-BB65-DA616A295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0</xdr:row>
      <xdr:rowOff>180975</xdr:rowOff>
    </xdr:from>
    <xdr:to>
      <xdr:col>8</xdr:col>
      <xdr:colOff>590550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6987-FB5B-47EF-8138-6E82F160F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21</xdr:row>
      <xdr:rowOff>47625</xdr:rowOff>
    </xdr:from>
    <xdr:to>
      <xdr:col>17</xdr:col>
      <xdr:colOff>361950</xdr:colOff>
      <xdr:row>35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B90AA8-DC94-4E69-92C0-60E16517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114300</xdr:colOff>
      <xdr:row>37</xdr:row>
      <xdr:rowOff>47625</xdr:rowOff>
    </xdr:from>
    <xdr:to>
      <xdr:col>18</xdr:col>
      <xdr:colOff>419100</xdr:colOff>
      <xdr:row>51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7BFF11-06EE-4927-BAE1-7481763CF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209550</xdr:colOff>
      <xdr:row>37</xdr:row>
      <xdr:rowOff>23812</xdr:rowOff>
    </xdr:from>
    <xdr:to>
      <xdr:col>8</xdr:col>
      <xdr:colOff>514350</xdr:colOff>
      <xdr:row>51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AD9046-237D-DC7F-83E1-15AA9FA92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209550</xdr:colOff>
      <xdr:row>37</xdr:row>
      <xdr:rowOff>76200</xdr:rowOff>
    </xdr:from>
    <xdr:to>
      <xdr:col>24</xdr:col>
      <xdr:colOff>1047750</xdr:colOff>
      <xdr:row>51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1E36A3-344D-4168-8249-B4718EA3C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323850</xdr:colOff>
      <xdr:row>20</xdr:row>
      <xdr:rowOff>104775</xdr:rowOff>
    </xdr:from>
    <xdr:to>
      <xdr:col>24</xdr:col>
      <xdr:colOff>552450</xdr:colOff>
      <xdr:row>34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71181F-43B6-4B31-808B-99C1AF58E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609600</xdr:colOff>
      <xdr:row>21</xdr:row>
      <xdr:rowOff>180975</xdr:rowOff>
    </xdr:from>
    <xdr:to>
      <xdr:col>35</xdr:col>
      <xdr:colOff>342900</xdr:colOff>
      <xdr:row>38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0D3FA6-199C-4FEF-9B29-509D80BC4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476250</xdr:colOff>
      <xdr:row>37</xdr:row>
      <xdr:rowOff>76200</xdr:rowOff>
    </xdr:from>
    <xdr:to>
      <xdr:col>35</xdr:col>
      <xdr:colOff>238125</xdr:colOff>
      <xdr:row>54</xdr:row>
      <xdr:rowOff>47626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0EA7FE-0A6C-46FD-8130-331478CB8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95250</xdr:colOff>
      <xdr:row>20</xdr:row>
      <xdr:rowOff>38100</xdr:rowOff>
    </xdr:from>
    <xdr:to>
      <xdr:col>47</xdr:col>
      <xdr:colOff>104775</xdr:colOff>
      <xdr:row>37</xdr:row>
      <xdr:rowOff>9526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B17F2D-D6BF-4D30-B09C-09355E785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219075</xdr:colOff>
      <xdr:row>38</xdr:row>
      <xdr:rowOff>9525</xdr:rowOff>
    </xdr:from>
    <xdr:to>
      <xdr:col>47</xdr:col>
      <xdr:colOff>228600</xdr:colOff>
      <xdr:row>54</xdr:row>
      <xdr:rowOff>171451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966D72-AFEE-4BE9-A64D-E78C16CAE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43</xdr:row>
      <xdr:rowOff>14287</xdr:rowOff>
    </xdr:from>
    <xdr:to>
      <xdr:col>13</xdr:col>
      <xdr:colOff>838200</xdr:colOff>
      <xdr:row>57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B90386-5869-013A-3416-E4268F289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42</xdr:row>
      <xdr:rowOff>119062</xdr:rowOff>
    </xdr:from>
    <xdr:to>
      <xdr:col>3</xdr:col>
      <xdr:colOff>342900</xdr:colOff>
      <xdr:row>57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8A31CF-A22F-D8E6-7079-F365C0B1A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914400</xdr:colOff>
      <xdr:row>42</xdr:row>
      <xdr:rowOff>71437</xdr:rowOff>
    </xdr:from>
    <xdr:to>
      <xdr:col>8</xdr:col>
      <xdr:colOff>485775</xdr:colOff>
      <xdr:row>56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B2F35C-B139-3576-4786-0078D7CF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4D887BAE-F3BD-F6ED-B619-8768A9A7685B}"/>
            </a:ext>
          </a:extLst>
        </xdr:cNvPr>
        <xdr:cNvSpPr txBox="1"/>
      </xdr:nvSpPr>
      <xdr:spPr>
        <a:xfrm>
          <a:off x="1037136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  <xdr:twoCellAnchor>
    <xdr:from>
      <xdr:col>14</xdr:col>
      <xdr:colOff>209550</xdr:colOff>
      <xdr:row>42</xdr:row>
      <xdr:rowOff>142875</xdr:rowOff>
    </xdr:from>
    <xdr:to>
      <xdr:col>20</xdr:col>
      <xdr:colOff>685800</xdr:colOff>
      <xdr:row>59</xdr:row>
      <xdr:rowOff>114301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E1F5D2-AB1C-40E2-ABA2-F2770BFFA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9525</xdr:colOff>
      <xdr:row>65</xdr:row>
      <xdr:rowOff>0</xdr:rowOff>
    </xdr:from>
    <xdr:to>
      <xdr:col>23</xdr:col>
      <xdr:colOff>752475</xdr:colOff>
      <xdr:row>81</xdr:row>
      <xdr:rowOff>161926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0742A8-DD7F-4231-8D4A-B182FF15A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9EA75C8C-BF86-49C0-AFA9-858189544B57}"/>
            </a:ext>
          </a:extLst>
        </xdr:cNvPr>
        <xdr:cNvSpPr txBox="1"/>
      </xdr:nvSpPr>
      <xdr:spPr>
        <a:xfrm>
          <a:off x="6094639" y="3793671"/>
          <a:ext cx="539727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0.69715</cdr:x>
      <cdr:y>0.37868</cdr:y>
    </cdr:from>
    <cdr:to>
      <cdr:x>0.92819</cdr:x>
      <cdr:y>0.50405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634940" y="1215550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0.11318</cdr:x>
      <cdr:y>0.23739</cdr:y>
    </cdr:from>
    <cdr:to>
      <cdr:x>0.22063</cdr:x>
      <cdr:y>0.43917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752445" y="762013"/>
          <a:ext cx="714376" cy="64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0.19484</cdr:x>
      <cdr:y>0.34125</cdr:y>
    </cdr:from>
    <cdr:to>
      <cdr:x>0.30516</cdr:x>
      <cdr:y>0.49555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295379" y="1095373"/>
          <a:ext cx="733457" cy="4952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0.2894</cdr:x>
      <cdr:y>0.47181</cdr:y>
    </cdr:from>
    <cdr:to>
      <cdr:x>0.38968</cdr:x>
      <cdr:y>0.56676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924066" y="1514484"/>
          <a:ext cx="666706" cy="3047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0.37679</cdr:x>
      <cdr:y>0.26409</cdr:y>
    </cdr:from>
    <cdr:to>
      <cdr:x>0.46562</cdr:x>
      <cdr:y>0.37092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505065" y="847721"/>
          <a:ext cx="590582" cy="342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0.45129</cdr:x>
      <cdr:y>0.19881</cdr:y>
    </cdr:from>
    <cdr:to>
      <cdr:x>0.54155</cdr:x>
      <cdr:y>0.38279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3000357" y="638168"/>
          <a:ext cx="600089" cy="590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0.55444</cdr:x>
      <cdr:y>0.54302</cdr:y>
    </cdr:from>
    <cdr:to>
      <cdr:x>0.6361</cdr:x>
      <cdr:y>0.65578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686166" y="1743062"/>
          <a:ext cx="542912" cy="361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0.63467</cdr:x>
      <cdr:y>0.21068</cdr:y>
    </cdr:from>
    <cdr:to>
      <cdr:x>0.71633</cdr:x>
      <cdr:y>0.32048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4219562" y="676261"/>
          <a:ext cx="542913" cy="3524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0.62408</cdr:x>
      <cdr:y>0.37275</cdr:y>
    </cdr:from>
    <cdr:to>
      <cdr:x>0.85512</cdr:x>
      <cdr:y>0.49812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EBB240A-3A93-951C-3B3C-0D40DB179490}"/>
            </a:ext>
          </a:extLst>
        </cdr:cNvPr>
        <cdr:cNvSpPr txBox="1"/>
      </cdr:nvSpPr>
      <cdr:spPr>
        <a:xfrm xmlns:a="http://schemas.openxmlformats.org/drawingml/2006/main">
          <a:off x="4149165" y="1196486"/>
          <a:ext cx="1536058" cy="402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900" b="1">
              <a:latin typeface="+mn-lt"/>
              <a:cs typeface="Cavolini" panose="020B0502040204020203" pitchFamily="66" charset="0"/>
            </a:rPr>
            <a:t>Υπόλειμμα</a:t>
          </a:r>
          <a:r>
            <a:rPr lang="el-GR" sz="900" b="1" baseline="0">
              <a:latin typeface="+mn-lt"/>
              <a:cs typeface="Cavolini" panose="020B0502040204020203" pitchFamily="66" charset="0"/>
            </a:rPr>
            <a:t> κενού</a:t>
          </a:r>
          <a:endParaRPr lang="en-US" sz="900" b="1">
            <a:latin typeface="+mn-lt"/>
            <a:cs typeface="Cavolini" panose="020B0502040204020203" pitchFamily="66" charset="0"/>
          </a:endParaRPr>
        </a:p>
      </cdr:txBody>
    </cdr:sp>
  </cdr:relSizeAnchor>
  <cdr:relSizeAnchor xmlns:cdr="http://schemas.openxmlformats.org/drawingml/2006/chartDrawing">
    <cdr:from>
      <cdr:x>0.87249</cdr:x>
      <cdr:y>0.45697</cdr:y>
    </cdr:from>
    <cdr:to>
      <cdr:x>1</cdr:x>
      <cdr:y>0.56973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DBA7C53-79ED-7DCA-EA5C-5D39A128A7E2}"/>
            </a:ext>
          </a:extLst>
        </cdr:cNvPr>
        <cdr:cNvSpPr txBox="1"/>
      </cdr:nvSpPr>
      <cdr:spPr>
        <a:xfrm xmlns:a="http://schemas.openxmlformats.org/drawingml/2006/main">
          <a:off x="5800725" y="1466850"/>
          <a:ext cx="847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0.10458</cdr:x>
      <cdr:y>0.24036</cdr:y>
    </cdr:from>
    <cdr:to>
      <cdr:x>0.21203</cdr:x>
      <cdr:y>0.44214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B055D72-ACF9-B45E-E104-94A03DF7E3A7}"/>
            </a:ext>
          </a:extLst>
        </cdr:cNvPr>
        <cdr:cNvSpPr txBox="1"/>
      </cdr:nvSpPr>
      <cdr:spPr>
        <a:xfrm xmlns:a="http://schemas.openxmlformats.org/drawingml/2006/main">
          <a:off x="695325" y="771525"/>
          <a:ext cx="7143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Ελαφριά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 Νάφθα</a:t>
          </a:r>
          <a:endParaRPr lang="en-US" sz="900">
            <a:effectLst/>
          </a:endParaRPr>
        </a:p>
        <a:p xmlns:a="http://schemas.openxmlformats.org/drawingml/2006/main">
          <a:endParaRPr lang="en-US" sz="900"/>
        </a:p>
      </cdr:txBody>
    </cdr:sp>
  </cdr:relSizeAnchor>
  <cdr:relSizeAnchor xmlns:cdr="http://schemas.openxmlformats.org/drawingml/2006/chartDrawing">
    <cdr:from>
      <cdr:x>0.17908</cdr:x>
      <cdr:y>0.40356</cdr:y>
    </cdr:from>
    <cdr:to>
      <cdr:x>0.2894</cdr:x>
      <cdr:y>0.55786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019F8D7-1A66-03CD-4253-5AE91E563833}"/>
            </a:ext>
          </a:extLst>
        </cdr:cNvPr>
        <cdr:cNvSpPr txBox="1"/>
      </cdr:nvSpPr>
      <cdr:spPr>
        <a:xfrm xmlns:a="http://schemas.openxmlformats.org/drawingml/2006/main">
          <a:off x="1190624" y="1295400"/>
          <a:ext cx="733425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900" b="1">
              <a:effectLst/>
              <a:latin typeface="+mn-lt"/>
              <a:ea typeface="+mn-ea"/>
              <a:cs typeface="+mn-cs"/>
            </a:rPr>
            <a:t>Βαριά</a:t>
          </a:r>
          <a:r>
            <a:rPr lang="el-GR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l-GR" sz="900" b="1" baseline="0">
              <a:effectLst/>
              <a:latin typeface="+mn-lt"/>
              <a:ea typeface="+mn-ea"/>
              <a:cs typeface="+mn-cs"/>
            </a:rPr>
            <a:t>Νάφθα</a:t>
          </a:r>
          <a:endParaRPr lang="en-US"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0.26218</cdr:x>
      <cdr:y>0.37389</cdr:y>
    </cdr:from>
    <cdr:to>
      <cdr:x>0.36246</cdr:x>
      <cdr:y>0.46884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F78377C-F0E8-30FF-AA9A-85CA0EF70EC3}"/>
            </a:ext>
          </a:extLst>
        </cdr:cNvPr>
        <cdr:cNvSpPr txBox="1"/>
      </cdr:nvSpPr>
      <cdr:spPr>
        <a:xfrm xmlns:a="http://schemas.openxmlformats.org/drawingml/2006/main">
          <a:off x="1743075" y="1200150"/>
          <a:ext cx="66675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900" b="1">
              <a:effectLst/>
              <a:latin typeface="+mn-lt"/>
              <a:ea typeface="+mn-ea"/>
              <a:cs typeface="+mn-cs"/>
            </a:rPr>
            <a:t>Κηροζίνη</a:t>
          </a:r>
          <a:endParaRPr lang="en-US" sz="900"/>
        </a:p>
      </cdr:txBody>
    </cdr:sp>
  </cdr:relSizeAnchor>
  <cdr:relSizeAnchor xmlns:cdr="http://schemas.openxmlformats.org/drawingml/2006/chartDrawing">
    <cdr:from>
      <cdr:x>0.35387</cdr:x>
      <cdr:y>0.34421</cdr:y>
    </cdr:from>
    <cdr:to>
      <cdr:x>0.39398</cdr:x>
      <cdr:y>0.42136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8AB3E39E-A664-69CA-6AB9-F4C8F0681633}"/>
            </a:ext>
          </a:extLst>
        </cdr:cNvPr>
        <cdr:cNvSpPr txBox="1"/>
      </cdr:nvSpPr>
      <cdr:spPr>
        <a:xfrm xmlns:a="http://schemas.openxmlformats.org/drawingml/2006/main">
          <a:off x="2352675" y="1104900"/>
          <a:ext cx="26670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050"/>
        </a:p>
      </cdr:txBody>
    </cdr:sp>
  </cdr:relSizeAnchor>
  <cdr:relSizeAnchor xmlns:cdr="http://schemas.openxmlformats.org/drawingml/2006/chartDrawing">
    <cdr:from>
      <cdr:x>0.33954</cdr:x>
      <cdr:y>0.2908</cdr:y>
    </cdr:from>
    <cdr:to>
      <cdr:x>0.42837</cdr:x>
      <cdr:y>0.39763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72632F1E-77FB-9404-9780-C5AD01CFF9B4}"/>
            </a:ext>
          </a:extLst>
        </cdr:cNvPr>
        <cdr:cNvSpPr txBox="1"/>
      </cdr:nvSpPr>
      <cdr:spPr>
        <a:xfrm xmlns:a="http://schemas.openxmlformats.org/drawingml/2006/main">
          <a:off x="2257425" y="933450"/>
          <a:ext cx="5905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LGO</a:t>
          </a:r>
          <a:endParaRPr lang="en-US" sz="1100" b="1"/>
        </a:p>
      </cdr:txBody>
    </cdr:sp>
  </cdr:relSizeAnchor>
  <cdr:relSizeAnchor xmlns:cdr="http://schemas.openxmlformats.org/drawingml/2006/chartDrawing">
    <cdr:from>
      <cdr:x>0.41547</cdr:x>
      <cdr:y>0.26706</cdr:y>
    </cdr:from>
    <cdr:to>
      <cdr:x>0.50573</cdr:x>
      <cdr:y>0.45104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058F13E-0392-A7FB-F5EA-AA7A8EDA7F49}"/>
            </a:ext>
          </a:extLst>
        </cdr:cNvPr>
        <cdr:cNvSpPr txBox="1"/>
      </cdr:nvSpPr>
      <cdr:spPr>
        <a:xfrm xmlns:a="http://schemas.openxmlformats.org/drawingml/2006/main">
          <a:off x="2762250" y="857250"/>
          <a:ext cx="60007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HGO</a:t>
          </a:r>
        </a:p>
      </cdr:txBody>
    </cdr:sp>
  </cdr:relSizeAnchor>
  <cdr:relSizeAnchor xmlns:cdr="http://schemas.openxmlformats.org/drawingml/2006/chartDrawing">
    <cdr:from>
      <cdr:x>0.48997</cdr:x>
      <cdr:y>0.54599</cdr:y>
    </cdr:from>
    <cdr:to>
      <cdr:x>0.57163</cdr:x>
      <cdr:y>0.65875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30321B9-BC66-0FA4-FB41-B352BBB0BE42}"/>
            </a:ext>
          </a:extLst>
        </cdr:cNvPr>
        <cdr:cNvSpPr txBox="1"/>
      </cdr:nvSpPr>
      <cdr:spPr>
        <a:xfrm xmlns:a="http://schemas.openxmlformats.org/drawingml/2006/main">
          <a:off x="3257550" y="1752600"/>
          <a:ext cx="5429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LVGO</a:t>
          </a:r>
          <a:endParaRPr lang="en-US" sz="1100" b="1"/>
        </a:p>
      </cdr:txBody>
    </cdr:sp>
  </cdr:relSizeAnchor>
  <cdr:relSizeAnchor xmlns:cdr="http://schemas.openxmlformats.org/drawingml/2006/chartDrawing">
    <cdr:from>
      <cdr:x>0.56017</cdr:x>
      <cdr:y>0.21958</cdr:y>
    </cdr:from>
    <cdr:to>
      <cdr:x>0.64183</cdr:x>
      <cdr:y>0.32938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40B1D0B-3F25-E172-2545-01DBAACE800A}"/>
            </a:ext>
          </a:extLst>
        </cdr:cNvPr>
        <cdr:cNvSpPr txBox="1"/>
      </cdr:nvSpPr>
      <cdr:spPr>
        <a:xfrm xmlns:a="http://schemas.openxmlformats.org/drawingml/2006/main">
          <a:off x="3724275" y="704850"/>
          <a:ext cx="542925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/>
            <a:t>HVGO</a:t>
          </a:r>
          <a:endParaRPr lang="en-US" sz="1100" b="1"/>
        </a:p>
        <a:p xmlns:a="http://schemas.openxmlformats.org/drawingml/2006/main"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713014</xdr:colOff>
      <xdr:row>19</xdr:row>
      <xdr:rowOff>174171</xdr:rowOff>
    </xdr:from>
    <xdr:to>
      <xdr:col>10</xdr:col>
      <xdr:colOff>538366</xdr:colOff>
      <xdr:row>21</xdr:row>
      <xdr:rowOff>123379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58A81A-8C46-49AE-9E91-028E3430985F}"/>
            </a:ext>
          </a:extLst>
        </xdr:cNvPr>
        <xdr:cNvSpPr txBox="1"/>
      </xdr:nvSpPr>
      <xdr:spPr>
        <a:xfrm>
          <a:off x="12447814" y="3793671"/>
          <a:ext cx="739752" cy="33020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tuagr-my.sharepoint.com/personal/ch17058_ntua_gr/Documents/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4"/>
      <sheetName val="Sheet6"/>
      <sheetName val="Sheet7"/>
    </sheetNames>
    <sheetDataSet>
      <sheetData sheetId="0">
        <row r="2">
          <cell r="B2">
            <v>80</v>
          </cell>
          <cell r="C2">
            <v>81.5</v>
          </cell>
          <cell r="D2">
            <v>82.5</v>
          </cell>
          <cell r="E2">
            <v>97</v>
          </cell>
          <cell r="F2">
            <v>100.8</v>
          </cell>
          <cell r="G2">
            <v>118</v>
          </cell>
          <cell r="H2">
            <v>122</v>
          </cell>
          <cell r="I2">
            <v>129</v>
          </cell>
          <cell r="J2">
            <v>135</v>
          </cell>
          <cell r="K2">
            <v>136</v>
          </cell>
          <cell r="L2">
            <v>141.15</v>
          </cell>
          <cell r="M2">
            <v>165</v>
          </cell>
          <cell r="N2">
            <v>172</v>
          </cell>
          <cell r="O2">
            <v>181.7</v>
          </cell>
          <cell r="P2">
            <v>185</v>
          </cell>
          <cell r="Q2">
            <v>191</v>
          </cell>
          <cell r="R2">
            <v>197</v>
          </cell>
          <cell r="S2">
            <v>201.8</v>
          </cell>
          <cell r="T2">
            <v>204</v>
          </cell>
          <cell r="U2">
            <v>212</v>
          </cell>
          <cell r="V2">
            <v>220</v>
          </cell>
          <cell r="W2">
            <v>233</v>
          </cell>
          <cell r="X2">
            <v>234</v>
          </cell>
          <cell r="Y2">
            <v>235.1</v>
          </cell>
          <cell r="Z2">
            <v>244</v>
          </cell>
          <cell r="AA2">
            <v>253.5</v>
          </cell>
          <cell r="AB2">
            <v>256</v>
          </cell>
          <cell r="AC2">
            <v>263.8</v>
          </cell>
          <cell r="AD2">
            <v>270</v>
          </cell>
          <cell r="AE2">
            <v>279</v>
          </cell>
          <cell r="AF2">
            <v>290</v>
          </cell>
          <cell r="AG2">
            <v>293</v>
          </cell>
          <cell r="AH2">
            <v>302</v>
          </cell>
          <cell r="AI2">
            <v>304.74</v>
          </cell>
          <cell r="AJ2">
            <v>344</v>
          </cell>
          <cell r="AK2">
            <v>351</v>
          </cell>
          <cell r="AL2">
            <v>373.68099999999998</v>
          </cell>
          <cell r="AM2">
            <v>383.91699999999997</v>
          </cell>
          <cell r="AN2">
            <v>390</v>
          </cell>
          <cell r="AO2">
            <v>392.4</v>
          </cell>
          <cell r="AP2">
            <v>403.21</v>
          </cell>
          <cell r="AQ2">
            <v>430</v>
          </cell>
          <cell r="AR2">
            <v>453</v>
          </cell>
          <cell r="AS2">
            <v>466</v>
          </cell>
          <cell r="AT2">
            <v>495</v>
          </cell>
          <cell r="AU2">
            <v>497</v>
          </cell>
          <cell r="AV2">
            <v>509.26</v>
          </cell>
          <cell r="AW2">
            <v>518.34699999999998</v>
          </cell>
          <cell r="AX2">
            <v>522</v>
          </cell>
          <cell r="AY2">
            <v>525</v>
          </cell>
          <cell r="AZ2">
            <v>530</v>
          </cell>
          <cell r="BA2">
            <v>560</v>
          </cell>
          <cell r="BB2">
            <v>575</v>
          </cell>
          <cell r="BC2">
            <v>608</v>
          </cell>
          <cell r="BD2">
            <v>627</v>
          </cell>
          <cell r="BE2">
            <v>640</v>
          </cell>
          <cell r="BF2">
            <v>648</v>
          </cell>
          <cell r="BG2">
            <v>659</v>
          </cell>
          <cell r="BH2">
            <v>660</v>
          </cell>
        </row>
        <row r="15">
          <cell r="B15">
            <v>6.2130535738333957E-2</v>
          </cell>
          <cell r="C15">
            <v>0.1938014144115307</v>
          </cell>
          <cell r="D15">
            <v>0.38333023626474128</v>
          </cell>
          <cell r="E15">
            <v>0.5406446966994336</v>
          </cell>
          <cell r="F15">
            <v>0.60903342390210746</v>
          </cell>
          <cell r="G15">
            <v>0.64962741633124244</v>
          </cell>
          <cell r="H15">
            <v>0.69000667182500497</v>
          </cell>
          <cell r="I15">
            <v>0.72018127816133204</v>
          </cell>
          <cell r="J15">
            <v>0.74999367746062617</v>
          </cell>
          <cell r="K15">
            <v>0.81997278636575843</v>
          </cell>
          <cell r="L15">
            <v>0.87001689374430802</v>
          </cell>
          <cell r="M15">
            <v>0.87001689374430802</v>
          </cell>
          <cell r="N15">
            <v>0.93523040878938202</v>
          </cell>
          <cell r="O15">
            <v>1.0000000000000004</v>
          </cell>
          <cell r="P15">
            <v>1.1629062131501009</v>
          </cell>
          <cell r="Q15">
            <v>1.1629062131501009</v>
          </cell>
          <cell r="R15">
            <v>1.1629062131501009</v>
          </cell>
          <cell r="S15">
            <v>1.2194473614121817</v>
          </cell>
          <cell r="T15">
            <v>1.2194473614121817</v>
          </cell>
          <cell r="U15">
            <v>1.3112220558327257</v>
          </cell>
          <cell r="V15">
            <v>1.4260228871401759</v>
          </cell>
          <cell r="W15">
            <v>1.4260228871401759</v>
          </cell>
          <cell r="X15">
            <v>1.4260228871401759</v>
          </cell>
          <cell r="Y15">
            <v>1.4260228871401759</v>
          </cell>
          <cell r="Z15">
            <v>1.4260228871401759</v>
          </cell>
          <cell r="AA15">
            <v>1.4260228871401759</v>
          </cell>
          <cell r="AB15">
            <v>1.4260228871401759</v>
          </cell>
          <cell r="AC15">
            <v>1.4260228871401759</v>
          </cell>
          <cell r="AD15">
            <v>1.5102635629705121</v>
          </cell>
          <cell r="AE15">
            <v>1.5102635629705121</v>
          </cell>
          <cell r="AF15">
            <v>1.5156190588363783</v>
          </cell>
          <cell r="AG15">
            <v>1.5369637436520225</v>
          </cell>
          <cell r="AH15">
            <v>1.6761299224615562</v>
          </cell>
          <cell r="AI15">
            <v>1.6761299224615562</v>
          </cell>
          <cell r="AJ15">
            <v>1.7872294728241511</v>
          </cell>
          <cell r="AK15">
            <v>1.7872294728241511</v>
          </cell>
          <cell r="AL15">
            <v>1.8317977762645059</v>
          </cell>
          <cell r="AM15">
            <v>1.8317977762645059</v>
          </cell>
          <cell r="AN15">
            <v>1.891586161694033</v>
          </cell>
          <cell r="AO15">
            <v>1.891586161694033</v>
          </cell>
          <cell r="AP15">
            <v>1.891586161694033</v>
          </cell>
          <cell r="AQ15">
            <v>1.9370764869378343</v>
          </cell>
          <cell r="AR15">
            <v>1.9370764869378343</v>
          </cell>
          <cell r="AS15">
            <v>1.9789555763252897</v>
          </cell>
          <cell r="AT15">
            <v>1.9789555763252897</v>
          </cell>
          <cell r="AU15">
            <v>2.0198326937773383</v>
          </cell>
          <cell r="AV15">
            <v>2.0198326937773383</v>
          </cell>
          <cell r="AW15">
            <v>2.0198326937773383</v>
          </cell>
          <cell r="AX15">
            <v>2.0508505103822792</v>
          </cell>
          <cell r="AY15">
            <v>2.0798059304523533</v>
          </cell>
          <cell r="AZ15">
            <v>2.0798059304523533</v>
          </cell>
          <cell r="BA15">
            <v>2.0798059304523533</v>
          </cell>
          <cell r="BB15">
            <v>2.1498543166594426</v>
          </cell>
          <cell r="BC15">
            <v>2.1498543166594426</v>
          </cell>
          <cell r="BD15">
            <v>2.1998312969817753</v>
          </cell>
          <cell r="BE15">
            <v>2.1998312969817753</v>
          </cell>
          <cell r="BF15">
            <v>2.1998312969817753</v>
          </cell>
          <cell r="BG15">
            <v>2.2654307033519392</v>
          </cell>
          <cell r="BH15">
            <v>2.3298262009789923</v>
          </cell>
        </row>
        <row r="24">
          <cell r="G24">
            <v>100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8D3D9F-A085-4737-92B5-DA8B116CC19D}" name="Table46" displayName="Table46" ref="V1:AA20" totalsRowShown="0">
  <autoFilter ref="V1:AA20" xr:uid="{C18D3D9F-A085-4737-92B5-DA8B116CC19D}"/>
  <tableColumns count="6">
    <tableColumn id="1" xr3:uid="{F2F8CF38-FF27-4F8D-9A63-07A03EBD89F7}" name="Column1" dataDxfId="12"/>
    <tableColumn id="2" xr3:uid="{39A13239-6668-487E-B587-7D1A0105C343}" name="Ιδιότητα"/>
    <tableColumn id="3" xr3:uid="{D065B054-7D4A-4902-A4AF-D3257897A9DA}" name="SQP" dataDxfId="11">
      <calculatedColumnFormula>In!K18</calculatedColumnFormula>
    </tableColumn>
    <tableColumn id="4" xr3:uid="{383E63E6-3C2B-4CBA-9C0F-3EE66DE7C8BA}" name="Πυγολαμπίδες" dataDxfId="10">
      <calculatedColumnFormula>In!K33</calculatedColumnFormula>
    </tableColumn>
    <tableColumn id="5" xr3:uid="{CF7CD6BF-BAC2-4879-A692-BF2163EB60A2}" name="Ελαχιστα τετράγωνα" dataDxfId="9">
      <calculatedColumnFormula>LEASTSQUARES!J5</calculatedColumnFormula>
    </tableColumn>
    <tableColumn id="6" xr3:uid="{4F062B4C-565F-401D-8E38-AF6CDA91BC87}" name="Σμήνος" dataDxfId="8">
      <calculatedColumnFormula>PSO!J5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19AF5-4162-4E84-AB8A-D4297A78DCF7}" name="Table462" displayName="Table462" ref="AD1:AJ22" totalsRowShown="0">
  <autoFilter ref="AD1:AJ22" xr:uid="{E2A19AF5-4162-4E84-AB8A-D4297A78DCF7}"/>
  <tableColumns count="7">
    <tableColumn id="1" xr3:uid="{06094657-342E-4BFB-813B-09BD0581349C}" name="Column1" dataDxfId="7"/>
    <tableColumn id="2" xr3:uid="{F903DF61-41AA-4336-893A-220BD99C4E3B}" name="Ιδιότητα"/>
    <tableColumn id="3" xr3:uid="{F66D3697-11FD-49D7-92F0-85C106B585BD}" name="SQP" dataDxfId="6">
      <calculatedColumnFormula>In!S18</calculatedColumnFormula>
    </tableColumn>
    <tableColumn id="4" xr3:uid="{147708C7-D46B-4ED0-8985-6CB51DBA8777}" name="Πυγολαμπίδες" dataDxfId="5">
      <calculatedColumnFormula>In!S33</calculatedColumnFormula>
    </tableColumn>
    <tableColumn id="5" xr3:uid="{F4B2EAEB-C226-4D9A-B94F-5C2040DC0829}" name="Ελαχιστα τετράγωνα" dataDxfId="4">
      <calculatedColumnFormula>LEASTSQUARES!R5</calculatedColumnFormula>
    </tableColumn>
    <tableColumn id="6" xr3:uid="{80EA8DE0-DB31-4825-927A-7F44594805FE}" name="Σμήνος" dataDxfId="3">
      <calculatedColumnFormula>PSO!R5</calculatedColumnFormula>
    </tableColumn>
    <tableColumn id="7" xr3:uid="{F154B6C1-3561-42D8-968C-67019AAC3D35}" name="Targe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84B-A506-495F-AB30-24461E9C051B}">
  <dimension ref="A1:BH36"/>
  <sheetViews>
    <sheetView tabSelected="1" workbookViewId="0">
      <selection activeCell="H29" sqref="H29:H33"/>
    </sheetView>
  </sheetViews>
  <sheetFormatPr defaultRowHeight="15" x14ac:dyDescent="0.25"/>
  <cols>
    <col min="2" max="2" width="14.7109375" customWidth="1"/>
    <col min="3" max="3" width="13.7109375" customWidth="1"/>
    <col min="4" max="5" width="14.7109375" customWidth="1"/>
    <col min="6" max="6" width="14.140625" customWidth="1"/>
    <col min="7" max="8" width="13.7109375" customWidth="1"/>
    <col min="9" max="9" width="14.7109375" customWidth="1"/>
    <col min="10" max="11" width="13.7109375" customWidth="1"/>
    <col min="12" max="12" width="12.7109375" customWidth="1"/>
    <col min="13" max="24" width="13.7109375" customWidth="1"/>
    <col min="25" max="26" width="12.7109375" customWidth="1"/>
    <col min="27" max="27" width="11.7109375" customWidth="1"/>
    <col min="28" max="28" width="12.7109375" customWidth="1"/>
    <col min="29" max="29" width="11.7109375" customWidth="1"/>
    <col min="30" max="48" width="12.7109375" customWidth="1"/>
    <col min="49" max="49" width="11.7109375" customWidth="1"/>
    <col min="50" max="59" width="12.7109375" customWidth="1"/>
    <col min="60" max="60" width="11.7109375" customWidth="1"/>
  </cols>
  <sheetData>
    <row r="1" spans="1:22" x14ac:dyDescent="0.25">
      <c r="A1" t="s">
        <v>348</v>
      </c>
      <c r="B1">
        <v>11.338930892445415</v>
      </c>
      <c r="C1">
        <v>11.314275759580147</v>
      </c>
      <c r="D1">
        <v>10.418700827341562</v>
      </c>
      <c r="E1">
        <v>10.741570137245777</v>
      </c>
      <c r="F1">
        <v>2.0601129180111499</v>
      </c>
      <c r="G1">
        <v>2.3140373929016147</v>
      </c>
      <c r="H1">
        <v>2.0301984183386148</v>
      </c>
      <c r="I1">
        <v>2.8373655600258756</v>
      </c>
      <c r="J1">
        <v>2.207027035909523</v>
      </c>
      <c r="K1">
        <v>2.0621556840287432</v>
      </c>
      <c r="L1">
        <v>1.9750670802568078</v>
      </c>
      <c r="M1">
        <v>2.6459371882107461</v>
      </c>
      <c r="N1">
        <v>2.3619235430360241</v>
      </c>
      <c r="O1">
        <v>2.640066202377811</v>
      </c>
      <c r="P1">
        <v>2.403780499556964</v>
      </c>
      <c r="Q1">
        <v>2.0098927104668594</v>
      </c>
      <c r="R1">
        <v>2.2197593470850614</v>
      </c>
      <c r="S1">
        <v>6.4075084568141962</v>
      </c>
      <c r="T1">
        <v>6.9382685564325888</v>
      </c>
      <c r="U1">
        <v>6.5544166269280346</v>
      </c>
      <c r="V1">
        <v>6.5190051630065078</v>
      </c>
    </row>
    <row r="4" spans="1:22" x14ac:dyDescent="0.25">
      <c r="H4" t="s">
        <v>245</v>
      </c>
    </row>
    <row r="5" spans="1:22" x14ac:dyDescent="0.25">
      <c r="F5" t="s">
        <v>338</v>
      </c>
      <c r="G5" cm="1">
        <f t="array" ref="G5">SUM($B$1:$V$1*In!B6:V6)/(SUM($B$1:$V$1/100))</f>
        <v>54.270129620574792</v>
      </c>
      <c r="H5" s="6">
        <v>54.2</v>
      </c>
      <c r="J5" s="9">
        <f>ABS((G5-H5)/H5)</f>
        <v>1.2939044386492517E-3</v>
      </c>
    </row>
    <row r="6" spans="1:22" x14ac:dyDescent="0.25">
      <c r="F6" t="s">
        <v>339</v>
      </c>
      <c r="G6" cm="1">
        <f t="array" ref="G6">SUM($B$1:$V$1*In!B7:V7)/(SUM($B$1:$V$1/100))</f>
        <v>7.4107744998826979</v>
      </c>
      <c r="H6" s="6">
        <v>7.3</v>
      </c>
      <c r="J6" s="9">
        <f>ABS((G6-H6)/H6)</f>
        <v>1.517458902502713E-2</v>
      </c>
    </row>
    <row r="7" spans="1:22" x14ac:dyDescent="0.25">
      <c r="F7" t="s">
        <v>340</v>
      </c>
      <c r="G7" cm="1">
        <f t="array" ref="G7">SUM($B$1:$V$1*In!B8:V8)/(SUM($B$1:$V$1/100))</f>
        <v>36.29081277595693</v>
      </c>
      <c r="H7" s="6">
        <v>34.200000000000003</v>
      </c>
      <c r="J7" s="9">
        <f>ABS((G7-H7)/H7)</f>
        <v>6.1134876489968619E-2</v>
      </c>
    </row>
    <row r="8" spans="1:22" x14ac:dyDescent="0.25">
      <c r="F8" t="s">
        <v>341</v>
      </c>
      <c r="G8" cm="1">
        <f t="array" ref="G8">SUM($B$1:$V$1*In!B9:V9)/(SUM($B$1:$V$1/100))</f>
        <v>1.9013278481639948</v>
      </c>
      <c r="H8" s="6">
        <v>3.6</v>
      </c>
      <c r="J8" s="9">
        <f t="shared" ref="J8:J12" si="0">ABS((G8-H8)/H8)</f>
        <v>0.47185337551000145</v>
      </c>
    </row>
    <row r="9" spans="1:22" x14ac:dyDescent="0.25">
      <c r="F9" t="s">
        <v>342</v>
      </c>
      <c r="G9" cm="1">
        <f t="array" ref="G9">SUM(L1:R1)/(SUM($B$1:$V$1/100))</f>
        <v>16.256426570990271</v>
      </c>
      <c r="H9" s="6">
        <v>15.77</v>
      </c>
      <c r="J9" s="9">
        <f t="shared" si="0"/>
        <v>3.0845058401412287E-2</v>
      </c>
    </row>
    <row r="10" spans="1:22" x14ac:dyDescent="0.25">
      <c r="F10" t="s">
        <v>343</v>
      </c>
      <c r="G10" cm="1">
        <f t="array" ref="G10">SUM(B1:D1)/(SUM($B$1:$V$1/100))</f>
        <v>33.071907479367113</v>
      </c>
      <c r="H10" s="6">
        <v>40.58</v>
      </c>
      <c r="J10" s="9">
        <f t="shared" si="0"/>
        <v>0.18501952983324016</v>
      </c>
    </row>
    <row r="11" spans="1:22" x14ac:dyDescent="0.25">
      <c r="F11" t="s">
        <v>344</v>
      </c>
      <c r="G11" cm="1">
        <f t="array" ref="G11">SUM(F1:K1)/(SUM($B$1:$V$1/100))</f>
        <v>13.510897009215517</v>
      </c>
      <c r="H11" s="6">
        <v>13.06</v>
      </c>
      <c r="J11" s="9">
        <f t="shared" si="0"/>
        <v>3.4525038990468347E-2</v>
      </c>
    </row>
    <row r="12" spans="1:22" x14ac:dyDescent="0.25">
      <c r="F12" t="s">
        <v>345</v>
      </c>
      <c r="G12" cm="1">
        <f t="array" ref="G12">SUM(S1:V1)/(SUM($B$1:$V$1/100))</f>
        <v>26.41919880318132</v>
      </c>
      <c r="H12" s="6">
        <v>25.1</v>
      </c>
      <c r="J12" s="9">
        <f t="shared" si="0"/>
        <v>5.2557721242283618E-2</v>
      </c>
    </row>
    <row r="13" spans="1:22" x14ac:dyDescent="0.25">
      <c r="F13" t="s">
        <v>346</v>
      </c>
      <c r="G13">
        <v>0.25341902567365959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100.00000000000001</v>
      </c>
    </row>
    <row r="15" spans="1:22" x14ac:dyDescent="0.25">
      <c r="J15" t="s">
        <v>367</v>
      </c>
      <c r="K15">
        <f>SUM(G5:G8)</f>
        <v>99.873044744578422</v>
      </c>
    </row>
    <row r="17" spans="1:60" x14ac:dyDescent="0.25">
      <c r="A17" s="14" t="s">
        <v>349</v>
      </c>
      <c r="B17">
        <v>7.0740800613360674E-2</v>
      </c>
      <c r="C17">
        <v>0.27686548874364264</v>
      </c>
      <c r="D17">
        <v>0.19697750542989659</v>
      </c>
      <c r="E17" s="2">
        <v>0.21132042801131737</v>
      </c>
      <c r="F17">
        <v>0.57111832055850642</v>
      </c>
      <c r="G17">
        <v>0.30147085118896377</v>
      </c>
      <c r="H17">
        <v>0.29669342312542529</v>
      </c>
      <c r="I17">
        <v>1.4114850011842442E-3</v>
      </c>
      <c r="J17">
        <v>0.30649191451613733</v>
      </c>
      <c r="K17">
        <v>0</v>
      </c>
      <c r="L17">
        <v>0.20880195247378627</v>
      </c>
      <c r="M17">
        <v>0.81716993920023062</v>
      </c>
      <c r="N17">
        <v>0.49162309611988575</v>
      </c>
      <c r="O17">
        <v>0.66267397067502598</v>
      </c>
      <c r="P17">
        <v>0.48420594569530606</v>
      </c>
      <c r="Q17">
        <v>0.64817391366469834</v>
      </c>
      <c r="R17">
        <v>0.45573805252691885</v>
      </c>
      <c r="S17">
        <v>0.52389388091961164</v>
      </c>
      <c r="T17">
        <v>0.78261865066948511</v>
      </c>
      <c r="U17">
        <v>0.57335071321450681</v>
      </c>
      <c r="V17">
        <v>0.54920043019322995</v>
      </c>
      <c r="W17">
        <v>0.54151475083734457</v>
      </c>
      <c r="X17">
        <v>0.67633983971981071</v>
      </c>
      <c r="Y17">
        <v>0.5683569488836091</v>
      </c>
      <c r="Z17">
        <v>0.58335064143532067</v>
      </c>
      <c r="AA17">
        <v>1.1190824139698128</v>
      </c>
      <c r="AB17">
        <v>1.2175347231512945</v>
      </c>
      <c r="AC17">
        <v>1.1014701056963685</v>
      </c>
      <c r="AD17">
        <v>1.0135504929828949</v>
      </c>
      <c r="AE17">
        <v>1.2512890173519389</v>
      </c>
      <c r="AF17">
        <v>5.4415273653525587</v>
      </c>
      <c r="AG17">
        <v>5.0531598122371424</v>
      </c>
      <c r="AH17">
        <v>5.9500315011045259</v>
      </c>
      <c r="AI17">
        <v>6.0545400360530754</v>
      </c>
      <c r="AJ17">
        <v>7.9945990236440281</v>
      </c>
      <c r="AK17">
        <v>1.7517693603336102</v>
      </c>
      <c r="AL17">
        <v>1.6476558970921893</v>
      </c>
      <c r="AM17">
        <v>1.5421158091685359</v>
      </c>
      <c r="AN17">
        <v>1.4884538409966412</v>
      </c>
      <c r="AO17">
        <v>1.5779138729837892</v>
      </c>
      <c r="AP17">
        <v>0.99817518516648052</v>
      </c>
      <c r="AQ17">
        <v>5.4932504942460856</v>
      </c>
      <c r="AR17">
        <v>2.0342582882860074</v>
      </c>
      <c r="AS17">
        <v>1.8999826240051372</v>
      </c>
      <c r="AT17">
        <v>1.9208194125117917</v>
      </c>
      <c r="AU17">
        <v>1.6498361134419459</v>
      </c>
      <c r="AV17">
        <v>1.2646120241666179</v>
      </c>
      <c r="AW17">
        <v>1.2558859391659489</v>
      </c>
      <c r="AX17">
        <v>1.1048405559345205</v>
      </c>
      <c r="AY17">
        <v>1.1663209206840206</v>
      </c>
      <c r="AZ17">
        <v>1.2060983270087886</v>
      </c>
      <c r="BA17">
        <v>3.5592881878564055</v>
      </c>
      <c r="BB17">
        <v>3.4461480348231261</v>
      </c>
      <c r="BC17">
        <v>1.1163985690259122</v>
      </c>
      <c r="BD17">
        <v>1.148630488499063</v>
      </c>
      <c r="BE17">
        <v>1.5018121108658373</v>
      </c>
      <c r="BF17">
        <v>1.2290788632261054</v>
      </c>
      <c r="BG17">
        <v>5.9972668790861174</v>
      </c>
      <c r="BH17">
        <v>6.0025007664644567</v>
      </c>
    </row>
    <row r="18" spans="1:60" x14ac:dyDescent="0.25">
      <c r="B18">
        <f>B17/100</f>
        <v>7.0740800613360673E-4</v>
      </c>
      <c r="C18">
        <f>SUM($B$17:C17)/100</f>
        <v>3.4760628935700333E-3</v>
      </c>
      <c r="D18">
        <f>SUM($B$17:D17)/100</f>
        <v>5.4458379478689988E-3</v>
      </c>
      <c r="E18">
        <f>SUM($B$17:E17)/100</f>
        <v>7.5590422279821724E-3</v>
      </c>
      <c r="F18">
        <f>SUM($B$17:F17)/100</f>
        <v>1.3270225433567236E-2</v>
      </c>
      <c r="G18">
        <f>SUM($B$17:G17)/100</f>
        <v>1.6284933945456874E-2</v>
      </c>
      <c r="H18">
        <f>SUM($B$17:H17)/100</f>
        <v>1.9251868176711127E-2</v>
      </c>
      <c r="I18">
        <f>SUM($B$17:I17)/100</f>
        <v>1.9265983026722968E-2</v>
      </c>
      <c r="J18">
        <f>SUM($B$17:J17)/100</f>
        <v>2.233090217188434E-2</v>
      </c>
      <c r="K18">
        <f>SUM($B$17:K17)/100</f>
        <v>2.233090217188434E-2</v>
      </c>
      <c r="L18">
        <f>SUM($B$17:L17)/100</f>
        <v>2.4418921696622204E-2</v>
      </c>
      <c r="M18">
        <f>SUM($B$17:M17)/100</f>
        <v>3.2590621088624511E-2</v>
      </c>
      <c r="N18">
        <f>SUM($B$17:N17)/100</f>
        <v>3.7506852049823368E-2</v>
      </c>
      <c r="O18">
        <f>SUM($B$17:O17)/100</f>
        <v>4.4133591756573623E-2</v>
      </c>
      <c r="P18">
        <f>SUM($B$17:P17)/100</f>
        <v>4.8975651213526684E-2</v>
      </c>
      <c r="Q18">
        <f>SUM($B$17:Q17)/100</f>
        <v>5.545739035017367E-2</v>
      </c>
      <c r="R18">
        <f>SUM($B$17:R17)/100</f>
        <v>6.0014770875442859E-2</v>
      </c>
      <c r="S18">
        <f>SUM($B$17:S17)/100</f>
        <v>6.5253709684638977E-2</v>
      </c>
      <c r="T18">
        <f>SUM($B$17:T17)/100</f>
        <v>7.3079896191333829E-2</v>
      </c>
      <c r="U18">
        <f>SUM($B$17:U17)/100</f>
        <v>7.8813403323478901E-2</v>
      </c>
      <c r="V18">
        <f>SUM($B$17:V17)/100</f>
        <v>8.4305407625411194E-2</v>
      </c>
      <c r="W18">
        <f>SUM($B$17:W17)/100</f>
        <v>8.9720555133784644E-2</v>
      </c>
      <c r="X18">
        <f>SUM($B$17:X17)/100</f>
        <v>9.6483953530982755E-2</v>
      </c>
      <c r="Y18">
        <f>SUM($B$17:Y17)/100</f>
        <v>0.10216752301981885</v>
      </c>
      <c r="Z18">
        <f>SUM($B$17:Z17)/100</f>
        <v>0.10800102943417204</v>
      </c>
      <c r="AA18">
        <f>SUM($B$17:AA17)/100</f>
        <v>0.11919185357387019</v>
      </c>
      <c r="AB18">
        <f>SUM($B$17:AB17)/100</f>
        <v>0.13136720080538311</v>
      </c>
      <c r="AC18">
        <f>SUM($B$17:AC17)/100</f>
        <v>0.14238190186234681</v>
      </c>
      <c r="AD18">
        <f>SUM($B$17:AD17)/100</f>
        <v>0.15251740679217576</v>
      </c>
      <c r="AE18">
        <f>SUM($B$17:AE17)/100</f>
        <v>0.16503029696569516</v>
      </c>
      <c r="AF18">
        <f>SUM($B$17:AF17)/100</f>
        <v>0.21944557061922076</v>
      </c>
      <c r="AG18">
        <f>SUM($B$17:AG17)/100</f>
        <v>0.26997716874159217</v>
      </c>
      <c r="AH18">
        <f>SUM($B$17:AH17)/100</f>
        <v>0.32947748375263741</v>
      </c>
      <c r="AI18">
        <f>SUM($B$17:AI17)/100</f>
        <v>0.39002288411316821</v>
      </c>
      <c r="AJ18">
        <f>SUM($B$17:AJ17)/100</f>
        <v>0.46996887434960849</v>
      </c>
      <c r="AK18">
        <f>SUM($B$17:AK17)/100</f>
        <v>0.48748656795294459</v>
      </c>
      <c r="AL18">
        <f>SUM($B$17:AL17)/100</f>
        <v>0.50396312692386647</v>
      </c>
      <c r="AM18">
        <f>SUM($B$17:AM17)/100</f>
        <v>0.51938428501555178</v>
      </c>
      <c r="AN18">
        <f>SUM($B$17:AN17)/100</f>
        <v>0.53426882342551818</v>
      </c>
      <c r="AO18">
        <f>SUM($B$17:AO17)/100</f>
        <v>0.55004796215535612</v>
      </c>
      <c r="AP18">
        <f>SUM($B$17:AP17)/100</f>
        <v>0.56002971400702095</v>
      </c>
      <c r="AQ18">
        <f>SUM($B$17:AQ17)/100</f>
        <v>0.61496221894948178</v>
      </c>
      <c r="AR18">
        <f>SUM($B$17:AR17)/100</f>
        <v>0.63530480183234184</v>
      </c>
      <c r="AS18">
        <f>SUM($B$17:AS17)/100</f>
        <v>0.6543046280723932</v>
      </c>
      <c r="AT18">
        <f>SUM($B$17:AT17)/100</f>
        <v>0.67351282219751107</v>
      </c>
      <c r="AU18">
        <f>SUM($B$17:AU17)/100</f>
        <v>0.69001118333193068</v>
      </c>
      <c r="AV18">
        <f>SUM($B$17:AV17)/100</f>
        <v>0.7026573035735969</v>
      </c>
      <c r="AW18">
        <f>SUM($B$17:AW17)/100</f>
        <v>0.71521616296525636</v>
      </c>
      <c r="AX18">
        <f>SUM($B$17:AX17)/100</f>
        <v>0.72626456852460153</v>
      </c>
      <c r="AY18">
        <f>SUM($B$17:AY17)/100</f>
        <v>0.73792777773144169</v>
      </c>
      <c r="AZ18">
        <f>SUM($B$17:AZ17)/100</f>
        <v>0.74998876100152956</v>
      </c>
      <c r="BA18">
        <f>SUM($B$17:BA17)/100</f>
        <v>0.78558164288009369</v>
      </c>
      <c r="BB18">
        <f>SUM($B$17:BB17)/100</f>
        <v>0.82004312322832495</v>
      </c>
      <c r="BC18">
        <f>SUM($B$17:BC17)/100</f>
        <v>0.83120710891858407</v>
      </c>
      <c r="BD18">
        <f>SUM($B$17:BD17)/100</f>
        <v>0.84269341380357476</v>
      </c>
      <c r="BE18">
        <f>SUM($B$17:BE17)/100</f>
        <v>0.85771153491223318</v>
      </c>
      <c r="BF18">
        <f>SUM($B$17:BF17)/100</f>
        <v>0.87000232354449425</v>
      </c>
      <c r="BG18">
        <f>SUM($B$17:BG17)/100</f>
        <v>0.9299749923353553</v>
      </c>
      <c r="BH18">
        <f>SUM($B$17:BH17)/100</f>
        <v>0.98999999999999988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SUM(OutSewage!B5:BH5*$B$17:$BH$17)/($I$24/100)</f>
        <v>74.881312398266601</v>
      </c>
      <c r="H20" s="6">
        <v>74.67</v>
      </c>
      <c r="J20" s="9">
        <f>ABS((G20-H20)/H20)</f>
        <v>2.8299504254265385E-3</v>
      </c>
    </row>
    <row r="21" spans="1:60" x14ac:dyDescent="0.25">
      <c r="F21" t="s">
        <v>339</v>
      </c>
      <c r="G21" s="3" cm="1">
        <f t="array" ref="G21">SUM(OutSewage!B6:BH6*$B$17:$BH$17)/($I$24/100)</f>
        <v>10.537729354900643</v>
      </c>
      <c r="H21" s="6">
        <v>10.3</v>
      </c>
      <c r="J21" s="9">
        <f t="shared" ref="J21:J22" si="1">ABS((G21-H21)/H21)</f>
        <v>2.3080519893266219E-2</v>
      </c>
    </row>
    <row r="22" spans="1:60" x14ac:dyDescent="0.25">
      <c r="F22" t="s">
        <v>340</v>
      </c>
      <c r="G22" s="3" cm="1">
        <f t="array" ref="G22">SUM(OutSewage!B7:BH7*$B$17:$BH$17)/($I$24/100)</f>
        <v>10.713241251956545</v>
      </c>
      <c r="H22" s="6">
        <v>11.3</v>
      </c>
      <c r="J22" s="9">
        <f t="shared" si="1"/>
        <v>5.1925552924199661E-2</v>
      </c>
    </row>
    <row r="23" spans="1:60" x14ac:dyDescent="0.25">
      <c r="F23" t="s">
        <v>341</v>
      </c>
      <c r="G23" s="3" cm="1">
        <f t="array" ref="G23">SUM(OutSewage!B8:BH8*$B$17:$BH$17)/($I$24/100)</f>
        <v>2.7044428911169618</v>
      </c>
      <c r="H23" s="6">
        <v>2.76</v>
      </c>
      <c r="J23" s="9">
        <f>ABS((G23-H23)/H23)</f>
        <v>2.0129387276463045E-2</v>
      </c>
    </row>
    <row r="24" spans="1:60" x14ac:dyDescent="0.25">
      <c r="F24" t="s">
        <v>346</v>
      </c>
      <c r="G24" s="3">
        <v>0.6153798744565151</v>
      </c>
      <c r="I24">
        <v>100</v>
      </c>
      <c r="J24" t="s">
        <v>366</v>
      </c>
      <c r="K24">
        <f>SUM(B17:BH17)</f>
        <v>98.999999999999986</v>
      </c>
    </row>
    <row r="25" spans="1:60" x14ac:dyDescent="0.25">
      <c r="J25" t="s">
        <v>367</v>
      </c>
      <c r="K25" s="3">
        <f>SUM(G20:G23)</f>
        <v>98.83672589624075</v>
      </c>
    </row>
    <row r="26" spans="1:60" x14ac:dyDescent="0.25">
      <c r="A26" t="s">
        <v>337</v>
      </c>
      <c r="B26">
        <v>6.2132840069737734</v>
      </c>
      <c r="C26">
        <v>13.166731606118322</v>
      </c>
      <c r="D26">
        <v>18.95332674165785</v>
      </c>
      <c r="E26">
        <v>15.731034786290417</v>
      </c>
      <c r="F26">
        <v>6.8390478007559743</v>
      </c>
      <c r="G26">
        <v>3.9905516828254552</v>
      </c>
      <c r="H26">
        <v>4.1061834253783518</v>
      </c>
      <c r="I26">
        <v>3.067698090343085</v>
      </c>
      <c r="J26">
        <v>2.9323670652960288</v>
      </c>
      <c r="K26">
        <v>6.9979896834583295</v>
      </c>
      <c r="L26">
        <v>5.0033261404585376</v>
      </c>
      <c r="M26" s="14">
        <v>0</v>
      </c>
      <c r="N26">
        <v>6.5141093470686418</v>
      </c>
      <c r="O26">
        <v>6.4843496233752242</v>
      </c>
    </row>
    <row r="27" spans="1:60" x14ac:dyDescent="0.25">
      <c r="B27">
        <f>B26/100</f>
        <v>6.2132840069737731E-2</v>
      </c>
      <c r="C27">
        <f>SUM($B$26:C26)/100</f>
        <v>0.19380015613092094</v>
      </c>
      <c r="D27">
        <f>SUM($B$26:D26)/100</f>
        <v>0.38333342354749944</v>
      </c>
      <c r="E27">
        <f>SUM($B$26:E26)/100</f>
        <v>0.54064377141040365</v>
      </c>
      <c r="F27">
        <f>SUM($B$26:F26)/100</f>
        <v>0.60903424941796336</v>
      </c>
      <c r="G27">
        <f>SUM($B$26:G26)/100</f>
        <v>0.64893976624621785</v>
      </c>
      <c r="H27">
        <f>SUM($B$26:H26)/100</f>
        <v>0.69000160050000137</v>
      </c>
      <c r="I27">
        <f>SUM($B$26:I26)/100</f>
        <v>0.72067858140343222</v>
      </c>
      <c r="J27">
        <f>SUM($B$26:J26)/100</f>
        <v>0.75000225205639248</v>
      </c>
      <c r="K27">
        <f>SUM($B$26:K26)/100</f>
        <v>0.81998214889097587</v>
      </c>
      <c r="L27">
        <f>SUM($B$26:L26)/100</f>
        <v>0.87001541029556118</v>
      </c>
      <c r="M27">
        <f>SUM($B$26:M26)/100</f>
        <v>0.87001541029556118</v>
      </c>
      <c r="N27">
        <f>SUM($B$26:N26)/100</f>
        <v>0.93515650376624759</v>
      </c>
      <c r="O27">
        <f>SUM($B$26:O26)/100</f>
        <v>0.99999999999999989</v>
      </c>
    </row>
    <row r="28" spans="1:60" x14ac:dyDescent="0.25">
      <c r="H28" t="s">
        <v>245</v>
      </c>
    </row>
    <row r="29" spans="1:60" x14ac:dyDescent="0.25">
      <c r="F29" t="s">
        <v>338</v>
      </c>
      <c r="G29" cm="1">
        <f t="array" ref="G29">(SUM(Upgaded!B5:O5*$B$26:$O$26)/($I$33/100))</f>
        <v>86.278856654368909</v>
      </c>
      <c r="H29" s="6">
        <v>86.2</v>
      </c>
      <c r="J29" s="9">
        <f>ABS((G29-H29)/H29)</f>
        <v>9.1481037550934763E-4</v>
      </c>
    </row>
    <row r="30" spans="1:60" x14ac:dyDescent="0.25">
      <c r="F30" t="s">
        <v>339</v>
      </c>
      <c r="G30" cm="1">
        <f t="array" ref="G30">(SUM(Upgaded!B6:O6*$B$26:$O$26)/($I$33/100))</f>
        <v>12.552496024269356</v>
      </c>
      <c r="H30" s="6">
        <v>13</v>
      </c>
      <c r="J30" s="9">
        <f t="shared" ref="J30:J31" si="2">ABS((G30-H30)/H30)</f>
        <v>3.4423382748511082E-2</v>
      </c>
    </row>
    <row r="31" spans="1:60" x14ac:dyDescent="0.25">
      <c r="F31" t="s">
        <v>340</v>
      </c>
      <c r="G31" cm="1">
        <f t="array" ref="G31">(SUM(Upgaded!B7:O7*$B$26:$O$26)/($I$33/100))</f>
        <v>0.68805447198402025</v>
      </c>
      <c r="H31" s="6">
        <v>0.7</v>
      </c>
      <c r="J31" s="9">
        <f t="shared" si="2"/>
        <v>1.7065040022828146E-2</v>
      </c>
    </row>
    <row r="32" spans="1:60" x14ac:dyDescent="0.25">
      <c r="F32" t="s">
        <v>341</v>
      </c>
      <c r="G32" cm="1">
        <f t="array" ref="G32">(SUM(Upgaded!B8:O8*$B$26:$O$26)/($I$33/100))</f>
        <v>0.34015805642250557</v>
      </c>
      <c r="H32" s="6">
        <v>0.1</v>
      </c>
      <c r="J32" s="9">
        <f>ABS((G32-H32)/H32)</f>
        <v>2.4015805642250556</v>
      </c>
    </row>
    <row r="33" spans="6:11" x14ac:dyDescent="0.25">
      <c r="F33" t="s">
        <v>346</v>
      </c>
      <c r="G33">
        <v>0.12078633731079215</v>
      </c>
      <c r="H33" s="6"/>
      <c r="I33">
        <v>100</v>
      </c>
    </row>
    <row r="35" spans="6:11" x14ac:dyDescent="0.25">
      <c r="G35">
        <v>0.12078874717030566</v>
      </c>
      <c r="J35" t="s">
        <v>366</v>
      </c>
      <c r="K35">
        <f>SUM(B26:O26)</f>
        <v>99.999999999999986</v>
      </c>
    </row>
    <row r="36" spans="6:11" x14ac:dyDescent="0.25">
      <c r="J36" t="s">
        <v>367</v>
      </c>
      <c r="K36">
        <f>SUM(G29:G32)</f>
        <v>99.859565207044795</v>
      </c>
    </row>
  </sheetData>
  <conditionalFormatting sqref="B17:BH17">
    <cfRule type="cellIs" dxfId="1" priority="2" operator="equal">
      <formula>0</formula>
    </cfRule>
  </conditionalFormatting>
  <conditionalFormatting sqref="B26:N2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D45B-ADF3-4F75-9245-E80EEF536CDD}">
  <dimension ref="A1:BH36"/>
  <sheetViews>
    <sheetView workbookViewId="0">
      <selection activeCell="H29" sqref="H29:H32"/>
    </sheetView>
  </sheetViews>
  <sheetFormatPr defaultRowHeight="15" x14ac:dyDescent="0.25"/>
  <cols>
    <col min="2" max="2" width="12.7109375" customWidth="1"/>
    <col min="3" max="5" width="13.7109375" customWidth="1"/>
    <col min="6" max="6" width="14.140625" customWidth="1"/>
    <col min="7" max="34" width="12.7109375" customWidth="1"/>
    <col min="35" max="35" width="11.7109375" customWidth="1"/>
    <col min="36" max="59" width="12.7109375" customWidth="1"/>
    <col min="60" max="60" width="11.7109375" customWidth="1"/>
  </cols>
  <sheetData>
    <row r="1" spans="1:22" x14ac:dyDescent="0.25">
      <c r="A1" t="s">
        <v>348</v>
      </c>
      <c r="B1">
        <v>11.629764294799747</v>
      </c>
      <c r="C1">
        <v>15.098024896941123</v>
      </c>
      <c r="D1">
        <v>9.9895869276864389</v>
      </c>
      <c r="E1">
        <v>6.8927541877404659</v>
      </c>
      <c r="F1">
        <v>1.5212782450499314</v>
      </c>
      <c r="G1">
        <v>0.12067765218771284</v>
      </c>
      <c r="H1">
        <v>2.7501135147550335</v>
      </c>
      <c r="I1">
        <v>2.3654963734648518</v>
      </c>
      <c r="J1">
        <v>0.10934924636841881</v>
      </c>
      <c r="K1">
        <v>6.6009674667199914</v>
      </c>
      <c r="L1">
        <v>1.5434920899868234</v>
      </c>
      <c r="M1">
        <v>5.9389925898925737</v>
      </c>
      <c r="N1">
        <v>1.0228305962654893</v>
      </c>
      <c r="O1">
        <v>0.35166529139964714</v>
      </c>
      <c r="P1">
        <v>0.9738961011269589</v>
      </c>
      <c r="Q1">
        <v>1.0285103593085649</v>
      </c>
      <c r="R1">
        <v>5.3990960027434269</v>
      </c>
      <c r="S1">
        <v>0.84768043896575251</v>
      </c>
      <c r="T1">
        <v>5.8143047192678443</v>
      </c>
      <c r="U1">
        <v>11.649175606272475</v>
      </c>
      <c r="V1">
        <v>8.3515229070164523</v>
      </c>
    </row>
    <row r="4" spans="1:22" x14ac:dyDescent="0.25">
      <c r="H4" t="s">
        <v>245</v>
      </c>
    </row>
    <row r="5" spans="1:22" x14ac:dyDescent="0.25">
      <c r="F5" t="s">
        <v>338</v>
      </c>
      <c r="G5" cm="1">
        <f t="array" ref="G5">SUM($B$1:$V$1*In!B6:V6)/(SUM($B$1:$V$1/100))</f>
        <v>55.459574213810129</v>
      </c>
      <c r="H5" s="6">
        <v>54.2</v>
      </c>
      <c r="J5" s="9">
        <f>ABS((G5-H5)/H5)</f>
        <v>2.3239376638563205E-2</v>
      </c>
    </row>
    <row r="6" spans="1:22" x14ac:dyDescent="0.25">
      <c r="F6" t="s">
        <v>339</v>
      </c>
      <c r="G6" cm="1">
        <f t="array" ref="G6">SUM($B$1:$V$1*In!B7:V7)/(SUM($B$1:$V$1/100))</f>
        <v>7.3703392603534166</v>
      </c>
      <c r="H6" s="6">
        <v>7.3</v>
      </c>
      <c r="J6" s="9">
        <f>ABS((G6-H6)/H6)</f>
        <v>9.6355151169064054E-3</v>
      </c>
    </row>
    <row r="7" spans="1:22" x14ac:dyDescent="0.25">
      <c r="F7" t="s">
        <v>340</v>
      </c>
      <c r="G7" cm="1">
        <f t="array" ref="G7">SUM($B$1:$V$1*In!B8:V8)/(SUM($B$1:$V$1/100))</f>
        <v>35.456816332355338</v>
      </c>
      <c r="H7" s="6">
        <v>34.200000000000003</v>
      </c>
      <c r="J7" s="9">
        <f>ABS((G7-H7)/H7)</f>
        <v>3.6749015565945467E-2</v>
      </c>
    </row>
    <row r="8" spans="1:22" x14ac:dyDescent="0.25">
      <c r="F8" t="s">
        <v>341</v>
      </c>
      <c r="G8" cm="1">
        <f t="array" ref="G8">SUM($B$1:$V$1*In!B9:V9)/(SUM($B$1:$V$1/100))</f>
        <v>1.589127917508633</v>
      </c>
      <c r="H8" s="6">
        <v>3.6</v>
      </c>
      <c r="J8" s="9">
        <f t="shared" ref="J8:J12" si="0">ABS((G8-H8)/H8)</f>
        <v>0.5585755784698242</v>
      </c>
    </row>
    <row r="9" spans="1:22" x14ac:dyDescent="0.25">
      <c r="F9" t="s">
        <v>342</v>
      </c>
      <c r="G9" cm="1">
        <f t="array" ref="G9">SUM(L1:R1)/(SUM($B$1:$V$1/100))</f>
        <v>16.25861643137716</v>
      </c>
      <c r="H9" s="6">
        <v>15.77</v>
      </c>
      <c r="J9" s="9">
        <f t="shared" si="0"/>
        <v>3.0983920822901724E-2</v>
      </c>
    </row>
    <row r="10" spans="1:22" x14ac:dyDescent="0.25">
      <c r="F10" t="s">
        <v>343</v>
      </c>
      <c r="G10" cm="1">
        <f t="array" ref="G10">SUM(B1:D1)/(SUM($B$1:$V$1/100))</f>
        <v>36.717677385047622</v>
      </c>
      <c r="H10" s="6">
        <v>40.58</v>
      </c>
      <c r="J10" s="9">
        <f t="shared" si="0"/>
        <v>9.5177984597150711E-2</v>
      </c>
    </row>
    <row r="11" spans="1:22" x14ac:dyDescent="0.25">
      <c r="F11" t="s">
        <v>344</v>
      </c>
      <c r="G11" cm="1">
        <f t="array" ref="G11">SUM(F1:K1)/(SUM($B$1:$V$1/100))</f>
        <v>13.46799300235651</v>
      </c>
      <c r="H11" s="6">
        <v>13.06</v>
      </c>
      <c r="J11" s="9">
        <f t="shared" si="0"/>
        <v>3.1239892982887367E-2</v>
      </c>
    </row>
    <row r="12" spans="1:22" x14ac:dyDescent="0.25">
      <c r="F12" t="s">
        <v>345</v>
      </c>
      <c r="G12" cm="1">
        <f t="array" ref="G12">SUM(S1:V1)/(SUM($B$1:$V$1/100))</f>
        <v>26.662902438514738</v>
      </c>
      <c r="H12" s="6">
        <v>25.1</v>
      </c>
      <c r="J12" s="9">
        <f t="shared" si="0"/>
        <v>6.2267029422897878E-2</v>
      </c>
    </row>
    <row r="13" spans="1:22" x14ac:dyDescent="0.25">
      <c r="F13" t="s">
        <v>346</v>
      </c>
      <c r="G13">
        <v>0.25502390494822225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99.999179507959724</v>
      </c>
    </row>
    <row r="15" spans="1:22" x14ac:dyDescent="0.25">
      <c r="J15" t="s">
        <v>367</v>
      </c>
      <c r="K15">
        <f>SUM(G5:G8)</f>
        <v>99.875857724027512</v>
      </c>
    </row>
    <row r="17" spans="1:60" x14ac:dyDescent="0.25">
      <c r="A17" s="14" t="s">
        <v>349</v>
      </c>
      <c r="B17">
        <v>1.7256765612931217</v>
      </c>
      <c r="C17">
        <v>1.4318111983633235</v>
      </c>
      <c r="D17">
        <v>0.22719374667523284</v>
      </c>
      <c r="E17">
        <v>2.8017326871886574</v>
      </c>
      <c r="F17">
        <v>0.86522121959234588</v>
      </c>
      <c r="G17">
        <v>1.8855485620782473</v>
      </c>
      <c r="H17">
        <v>1.8802113444733446</v>
      </c>
      <c r="I17">
        <v>2.3545782330854248</v>
      </c>
      <c r="J17">
        <v>0.56912615027045155</v>
      </c>
      <c r="K17">
        <v>2.5113319292613374</v>
      </c>
      <c r="L17">
        <v>0.79767851211984109</v>
      </c>
      <c r="M17">
        <v>1.5540137952927457</v>
      </c>
      <c r="N17">
        <v>2.2926049915811482</v>
      </c>
      <c r="O17">
        <v>1.3488506705755348</v>
      </c>
      <c r="P17">
        <v>2.4500300000344026</v>
      </c>
      <c r="Q17">
        <v>0.95547587110773635</v>
      </c>
      <c r="R17">
        <v>0.31139005562128214</v>
      </c>
      <c r="S17">
        <v>1.1789946279319394</v>
      </c>
      <c r="T17">
        <v>2.3733550143049027</v>
      </c>
      <c r="U17">
        <v>1.6146046711244431</v>
      </c>
      <c r="V17">
        <v>1.2367966529791543</v>
      </c>
      <c r="W17">
        <v>1.3711215019642724</v>
      </c>
      <c r="X17">
        <v>1.5364402093373617</v>
      </c>
      <c r="Y17">
        <v>2.3270838770308693</v>
      </c>
      <c r="Z17">
        <v>1.4396505179327408</v>
      </c>
      <c r="AA17">
        <v>2.2598670578224582</v>
      </c>
      <c r="AB17">
        <v>1.1814031489806507</v>
      </c>
      <c r="AC17">
        <v>0.51993994352918893</v>
      </c>
      <c r="AD17">
        <v>0.6055559847389741</v>
      </c>
      <c r="AE17">
        <v>1.8145063707701556</v>
      </c>
      <c r="AF17">
        <v>0.7911737017457795</v>
      </c>
      <c r="AG17">
        <v>1.9353492459861497</v>
      </c>
      <c r="AH17">
        <v>2.1627613007504167</v>
      </c>
      <c r="AI17">
        <v>7.1117412688176387</v>
      </c>
      <c r="AJ17">
        <v>1.392626647098397</v>
      </c>
      <c r="AK17">
        <v>1.2957425589336051</v>
      </c>
      <c r="AL17">
        <v>0.4733711911327434</v>
      </c>
      <c r="AM17">
        <v>1.8104885379786122</v>
      </c>
      <c r="AN17">
        <v>0.66635707482935247</v>
      </c>
      <c r="AO17">
        <v>1.0187327391648902</v>
      </c>
      <c r="AP17">
        <v>1.5246837739278698</v>
      </c>
      <c r="AQ17">
        <v>1.4801642682619902</v>
      </c>
      <c r="AR17">
        <v>1.1822171970313486</v>
      </c>
      <c r="AS17">
        <v>1.8730677294487157</v>
      </c>
      <c r="AT17">
        <v>1.577377628256982</v>
      </c>
      <c r="AU17">
        <v>1.3935386565155301</v>
      </c>
      <c r="AV17">
        <v>2.0700536255942343</v>
      </c>
      <c r="AW17">
        <v>5.4609500306262051</v>
      </c>
      <c r="AX17">
        <v>0.5635186111513425</v>
      </c>
      <c r="AY17">
        <v>1.8465318058016906</v>
      </c>
      <c r="AZ17">
        <v>0.53407049768892534</v>
      </c>
      <c r="BA17">
        <v>1.3599439012187744</v>
      </c>
      <c r="BB17">
        <v>1.4216165478424763</v>
      </c>
      <c r="BC17">
        <v>0.93983603949093797</v>
      </c>
      <c r="BD17">
        <v>6.3420828147019419</v>
      </c>
      <c r="BE17">
        <v>2.0412813555103955</v>
      </c>
      <c r="BF17">
        <v>1.755155246400445</v>
      </c>
      <c r="BG17">
        <v>0.29552849177359575</v>
      </c>
      <c r="BH17">
        <v>2.2582454620825412</v>
      </c>
    </row>
    <row r="18" spans="1:60" x14ac:dyDescent="0.25">
      <c r="B18">
        <f>B17/100</f>
        <v>1.7256765612931216E-2</v>
      </c>
      <c r="C18">
        <f>SUM($B$17:C17)/100</f>
        <v>3.1574877596564452E-2</v>
      </c>
      <c r="D18">
        <f>SUM($B$17:D17)/100</f>
        <v>3.3846815063316778E-2</v>
      </c>
      <c r="E18">
        <f>SUM($B$17:E17)/100</f>
        <v>6.186414193520335E-2</v>
      </c>
      <c r="F18">
        <f>SUM($B$17:F17)/100</f>
        <v>7.0516354131126807E-2</v>
      </c>
      <c r="G18">
        <f>SUM($B$17:G17)/100</f>
        <v>8.9371839751909279E-2</v>
      </c>
      <c r="H18">
        <f>SUM($B$17:H17)/100</f>
        <v>0.10817395319664273</v>
      </c>
      <c r="I18">
        <f>SUM($B$17:I17)/100</f>
        <v>0.13171973552749697</v>
      </c>
      <c r="J18">
        <f>SUM($B$17:J17)/100</f>
        <v>0.13741099703020149</v>
      </c>
      <c r="K18">
        <f>SUM($B$17:K17)/100</f>
        <v>0.16252431632281486</v>
      </c>
      <c r="L18">
        <f>SUM($B$17:L17)/100</f>
        <v>0.17050110144401326</v>
      </c>
      <c r="M18">
        <f>SUM($B$17:M17)/100</f>
        <v>0.18604123939694073</v>
      </c>
      <c r="N18">
        <f>SUM($B$17:N17)/100</f>
        <v>0.20896728931275221</v>
      </c>
      <c r="O18">
        <f>SUM($B$17:O17)/100</f>
        <v>0.22245579601850754</v>
      </c>
      <c r="P18">
        <f>SUM($B$17:P17)/100</f>
        <v>0.24695609601885157</v>
      </c>
      <c r="Q18">
        <f>SUM($B$17:Q17)/100</f>
        <v>0.25651085472992891</v>
      </c>
      <c r="R18">
        <f>SUM($B$17:R17)/100</f>
        <v>0.25962475528614176</v>
      </c>
      <c r="S18">
        <f>SUM($B$17:S17)/100</f>
        <v>0.2714147015654611</v>
      </c>
      <c r="T18">
        <f>SUM($B$17:T17)/100</f>
        <v>0.29514825170851017</v>
      </c>
      <c r="U18">
        <f>SUM($B$17:U17)/100</f>
        <v>0.31129429841975459</v>
      </c>
      <c r="V18">
        <f>SUM($B$17:V17)/100</f>
        <v>0.32366226494954609</v>
      </c>
      <c r="W18">
        <f>SUM($B$17:W17)/100</f>
        <v>0.33737347996918887</v>
      </c>
      <c r="X18">
        <f>SUM($B$17:X17)/100</f>
        <v>0.35273788206256251</v>
      </c>
      <c r="Y18">
        <f>SUM($B$17:Y17)/100</f>
        <v>0.37600872083287112</v>
      </c>
      <c r="Z18">
        <f>SUM($B$17:Z17)/100</f>
        <v>0.39040522601219857</v>
      </c>
      <c r="AA18">
        <f>SUM($B$17:AA17)/100</f>
        <v>0.41300389659042319</v>
      </c>
      <c r="AB18">
        <f>SUM($B$17:AB17)/100</f>
        <v>0.42481792808022967</v>
      </c>
      <c r="AC18">
        <f>SUM($B$17:AC17)/100</f>
        <v>0.43001732751552152</v>
      </c>
      <c r="AD18">
        <f>SUM($B$17:AD17)/100</f>
        <v>0.43607288736291133</v>
      </c>
      <c r="AE18">
        <f>SUM($B$17:AE17)/100</f>
        <v>0.45421795107061286</v>
      </c>
      <c r="AF18">
        <f>SUM($B$17:AF17)/100</f>
        <v>0.46212968808807064</v>
      </c>
      <c r="AG18">
        <f>SUM($B$17:AG17)/100</f>
        <v>0.48148318054793215</v>
      </c>
      <c r="AH18">
        <f>SUM($B$17:AH17)/100</f>
        <v>0.50311079355543631</v>
      </c>
      <c r="AI18">
        <f>SUM($B$17:AI17)/100</f>
        <v>0.5742282062436127</v>
      </c>
      <c r="AJ18">
        <f>SUM($B$17:AJ17)/100</f>
        <v>0.58815447271459664</v>
      </c>
      <c r="AK18">
        <f>SUM($B$17:AK17)/100</f>
        <v>0.60111189830393275</v>
      </c>
      <c r="AL18">
        <f>SUM($B$17:AL17)/100</f>
        <v>0.60584561021526018</v>
      </c>
      <c r="AM18">
        <f>SUM($B$17:AM17)/100</f>
        <v>0.62395049559504623</v>
      </c>
      <c r="AN18">
        <f>SUM($B$17:AN17)/100</f>
        <v>0.63061406634333972</v>
      </c>
      <c r="AO18">
        <f>SUM($B$17:AO17)/100</f>
        <v>0.64080139373498868</v>
      </c>
      <c r="AP18">
        <f>SUM($B$17:AP17)/100</f>
        <v>0.65604823147426738</v>
      </c>
      <c r="AQ18">
        <f>SUM($B$17:AQ17)/100</f>
        <v>0.67084987415688735</v>
      </c>
      <c r="AR18">
        <f>SUM($B$17:AR17)/100</f>
        <v>0.68267204612720078</v>
      </c>
      <c r="AS18">
        <f>SUM($B$17:AS17)/100</f>
        <v>0.70140272342168797</v>
      </c>
      <c r="AT18">
        <f>SUM($B$17:AT17)/100</f>
        <v>0.71717649970425779</v>
      </c>
      <c r="AU18">
        <f>SUM($B$17:AU17)/100</f>
        <v>0.73111188626941315</v>
      </c>
      <c r="AV18">
        <f>SUM($B$17:AV17)/100</f>
        <v>0.75181242252535552</v>
      </c>
      <c r="AW18">
        <f>SUM($B$17:AW17)/100</f>
        <v>0.80642192283161762</v>
      </c>
      <c r="AX18">
        <f>SUM($B$17:AX17)/100</f>
        <v>0.81205710894313099</v>
      </c>
      <c r="AY18">
        <f>SUM($B$17:AY17)/100</f>
        <v>0.83052242700114787</v>
      </c>
      <c r="AZ18">
        <f>SUM($B$17:AZ17)/100</f>
        <v>0.83586313197803719</v>
      </c>
      <c r="BA18">
        <f>SUM($B$17:BA17)/100</f>
        <v>0.84946257099022493</v>
      </c>
      <c r="BB18">
        <f>SUM($B$17:BB17)/100</f>
        <v>0.86367873646864968</v>
      </c>
      <c r="BC18">
        <f>SUM($B$17:BC17)/100</f>
        <v>0.87307709686355905</v>
      </c>
      <c r="BD18">
        <f>SUM($B$17:BD17)/100</f>
        <v>0.93649792501057849</v>
      </c>
      <c r="BE18">
        <f>SUM($B$17:BE17)/100</f>
        <v>0.95691073856568243</v>
      </c>
      <c r="BF18">
        <f>SUM($B$17:BF17)/100</f>
        <v>0.97446229102968684</v>
      </c>
      <c r="BG18">
        <f>SUM($B$17:BG17)/100</f>
        <v>0.97741757594742285</v>
      </c>
      <c r="BH18">
        <f>SUM($B$17:BH17)/100</f>
        <v>1.0000000305682482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SUM(OutSewage!B5:BH5*$B$17:$BH$17)/($I$24/100)</f>
        <v>72.498353031295665</v>
      </c>
      <c r="H20" s="6">
        <v>74.67</v>
      </c>
      <c r="J20" s="9">
        <f>ABS((G20-H20)/H20)</f>
        <v>2.9083259256787695E-2</v>
      </c>
    </row>
    <row r="21" spans="1:60" x14ac:dyDescent="0.25">
      <c r="F21" t="s">
        <v>339</v>
      </c>
      <c r="G21" s="3" cm="1">
        <f t="array" ref="G21">SUM(OutSewage!B6:BH6*$B$17:$BH$17)/($I$24/100)</f>
        <v>9.4101636236525437</v>
      </c>
      <c r="H21" s="6">
        <v>10.3</v>
      </c>
      <c r="J21" s="9">
        <f t="shared" ref="J21:J22" si="1">ABS((G21-H21)/H21)</f>
        <v>8.639188119878223E-2</v>
      </c>
    </row>
    <row r="22" spans="1:60" x14ac:dyDescent="0.25">
      <c r="F22" t="s">
        <v>340</v>
      </c>
      <c r="G22" s="3" cm="1">
        <f t="array" ref="G22">SUM(OutSewage!B7:BH7*$B$17:$BH$17)/($I$24/100)</f>
        <v>13.314595615414568</v>
      </c>
      <c r="H22" s="6">
        <v>11.3</v>
      </c>
      <c r="J22" s="9">
        <f t="shared" si="1"/>
        <v>0.17828279782429798</v>
      </c>
    </row>
    <row r="23" spans="1:60" x14ac:dyDescent="0.25">
      <c r="F23" t="s">
        <v>341</v>
      </c>
      <c r="G23" s="3" cm="1">
        <f t="array" ref="G23">SUM(OutSewage!B8:BH8*$B$17:$BH$17)/($I$24/100)</f>
        <v>4.0933197959668357</v>
      </c>
      <c r="H23" s="6">
        <v>2.76</v>
      </c>
      <c r="J23" s="9">
        <f>ABS((G23-H23)/H23)</f>
        <v>0.4830868825966797</v>
      </c>
    </row>
    <row r="24" spans="1:60" x14ac:dyDescent="0.25">
      <c r="F24" t="s">
        <v>346</v>
      </c>
      <c r="G24">
        <v>0.59379201946302329</v>
      </c>
      <c r="I24">
        <v>100</v>
      </c>
      <c r="J24" t="s">
        <v>366</v>
      </c>
      <c r="K24">
        <f>SUM(B17:BH17)</f>
        <v>100.00000305682482</v>
      </c>
    </row>
    <row r="25" spans="1:60" x14ac:dyDescent="0.25">
      <c r="J25" t="s">
        <v>367</v>
      </c>
      <c r="K25" s="3">
        <f>SUM(G20:G23)</f>
        <v>99.316432066329611</v>
      </c>
    </row>
    <row r="26" spans="1:60" x14ac:dyDescent="0.25">
      <c r="A26" t="s">
        <v>362</v>
      </c>
      <c r="B26">
        <v>5.3285030179011317</v>
      </c>
      <c r="C26">
        <v>6.8113393508511431</v>
      </c>
      <c r="D26">
        <v>17.859231170427392</v>
      </c>
      <c r="E26">
        <v>4.8159236206205547</v>
      </c>
      <c r="F26">
        <v>5.8494178858612722</v>
      </c>
      <c r="G26">
        <v>12.169012600980869</v>
      </c>
      <c r="H26">
        <v>3.536015522955152</v>
      </c>
      <c r="I26">
        <v>4.3821279215471538</v>
      </c>
      <c r="J26">
        <v>14.43639159319024</v>
      </c>
      <c r="K26">
        <v>2.0476357438058055</v>
      </c>
      <c r="L26">
        <v>5.6445962431469745</v>
      </c>
      <c r="M26">
        <v>3.0410042749458301</v>
      </c>
      <c r="N26">
        <v>9.5535891170935567</v>
      </c>
      <c r="O26">
        <v>4.5252323140618236</v>
      </c>
    </row>
    <row r="27" spans="1:60" x14ac:dyDescent="0.25">
      <c r="B27">
        <f>B26/100</f>
        <v>5.3285030179011317E-2</v>
      </c>
      <c r="C27">
        <f>SUM($B$26:C26)/100</f>
        <v>0.12139842368752275</v>
      </c>
      <c r="D27">
        <f>SUM($B$26:D26)/100</f>
        <v>0.29999073539179671</v>
      </c>
      <c r="E27">
        <f>SUM($B$26:E26)/100</f>
        <v>0.34814997159800221</v>
      </c>
      <c r="F27">
        <f>SUM($B$26:F26)/100</f>
        <v>0.40664415045661495</v>
      </c>
      <c r="G27">
        <f>SUM($B$26:G26)/100</f>
        <v>0.52833427646642361</v>
      </c>
      <c r="H27">
        <f>SUM($B$26:H26)/100</f>
        <v>0.56369443169597522</v>
      </c>
      <c r="I27">
        <f>SUM($B$26:I26)/100</f>
        <v>0.60751571091144674</v>
      </c>
      <c r="J27">
        <f>SUM($B$26:J26)/100</f>
        <v>0.75187962684334908</v>
      </c>
      <c r="K27">
        <f>SUM($B$26:K26)/100</f>
        <v>0.77235598428140706</v>
      </c>
      <c r="L27">
        <f>SUM($B$26:L26)/100</f>
        <v>0.82880194671287688</v>
      </c>
      <c r="M27">
        <f>SUM($B$26:M26)/100</f>
        <v>0.85921198946233512</v>
      </c>
      <c r="N27">
        <f>SUM($B$26:N26)/100</f>
        <v>0.95474788063327065</v>
      </c>
      <c r="O27">
        <f>SUM($B$26:O26)/100</f>
        <v>1.0000002037738889</v>
      </c>
    </row>
    <row r="28" spans="1:60" x14ac:dyDescent="0.25">
      <c r="H28" t="s">
        <v>245</v>
      </c>
    </row>
    <row r="29" spans="1:60" x14ac:dyDescent="0.25">
      <c r="F29" t="s">
        <v>338</v>
      </c>
      <c r="G29" cm="1">
        <f t="array" ref="G29">(SUM(Upgaded!B5:O5*$B$26:$O$26)/($I$33/100))</f>
        <v>86.732055368285231</v>
      </c>
      <c r="H29" s="6">
        <v>86.2</v>
      </c>
      <c r="J29" s="9">
        <f>ABS((G29-H29)/H29)</f>
        <v>6.1723360589933619E-3</v>
      </c>
    </row>
    <row r="30" spans="1:60" x14ac:dyDescent="0.25">
      <c r="F30" t="s">
        <v>339</v>
      </c>
      <c r="G30" cm="1">
        <f t="array" ref="G30">(SUM(Upgaded!B6:O6*$B$26:$O$26)/($I$33/100))</f>
        <v>12.167513195823645</v>
      </c>
      <c r="H30" s="6">
        <v>13</v>
      </c>
      <c r="J30" s="9">
        <f t="shared" ref="J30:J31" si="2">ABS((G30-H30)/H30)</f>
        <v>6.4037446475104245E-2</v>
      </c>
    </row>
    <row r="31" spans="1:60" x14ac:dyDescent="0.25">
      <c r="F31" t="s">
        <v>340</v>
      </c>
      <c r="G31" cm="1">
        <f t="array" ref="G31">(SUM(Upgaded!B7:O7*$B$26:$O$26)/($I$33/100))</f>
        <v>0.67016214724448642</v>
      </c>
      <c r="H31" s="6">
        <v>0.7</v>
      </c>
      <c r="J31" s="9">
        <f t="shared" si="2"/>
        <v>4.2625503936447914E-2</v>
      </c>
    </row>
    <row r="32" spans="1:60" x14ac:dyDescent="0.25">
      <c r="F32" t="s">
        <v>341</v>
      </c>
      <c r="G32" cm="1">
        <f t="array" ref="G32">(SUM(Upgaded!B8:O8*$B$26:$O$26)/($I$33/100))</f>
        <v>0.29093620592002173</v>
      </c>
      <c r="H32" s="6">
        <v>0.1</v>
      </c>
      <c r="J32" s="9">
        <f>ABS((G32-H32)/H32)</f>
        <v>1.9093620592002172</v>
      </c>
    </row>
    <row r="33" spans="6:11" x14ac:dyDescent="0.25">
      <c r="F33" t="s">
        <v>346</v>
      </c>
      <c r="G33">
        <v>0.12487701421424283</v>
      </c>
      <c r="I33">
        <v>100</v>
      </c>
    </row>
    <row r="35" spans="6:11" x14ac:dyDescent="0.25">
      <c r="G35">
        <v>0.12434235918032188</v>
      </c>
      <c r="J35" t="s">
        <v>366</v>
      </c>
      <c r="K35">
        <f>SUM(B26:O26)</f>
        <v>100.00002037738889</v>
      </c>
    </row>
    <row r="36" spans="6:11" x14ac:dyDescent="0.25">
      <c r="J36" t="s">
        <v>367</v>
      </c>
      <c r="K36">
        <f>SUM(G29:G32)</f>
        <v>99.860666917273377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839-D53F-4F41-B475-F34F2B43F6FA}">
  <dimension ref="A1:BH36"/>
  <sheetViews>
    <sheetView workbookViewId="0">
      <selection activeCell="H31" sqref="H31:H34"/>
    </sheetView>
  </sheetViews>
  <sheetFormatPr defaultRowHeight="15" x14ac:dyDescent="0.25"/>
  <cols>
    <col min="2" max="2" width="15.7109375" customWidth="1"/>
    <col min="3" max="6" width="14.7109375" customWidth="1"/>
    <col min="7" max="14" width="13.7109375" customWidth="1"/>
    <col min="15" max="15" width="12.7109375" customWidth="1"/>
    <col min="16" max="18" width="13.7109375" customWidth="1"/>
    <col min="19" max="19" width="12.7109375" customWidth="1"/>
    <col min="20" max="25" width="13.7109375" customWidth="1"/>
    <col min="26" max="42" width="12.7109375" customWidth="1"/>
    <col min="43" max="43" width="11.7109375" customWidth="1"/>
    <col min="44" max="59" width="12.7109375" customWidth="1"/>
    <col min="60" max="60" width="11.7109375" customWidth="1"/>
  </cols>
  <sheetData>
    <row r="1" spans="1:22" x14ac:dyDescent="0.25">
      <c r="A1" t="s">
        <v>348</v>
      </c>
      <c r="B1">
        <v>4.7404710045816376</v>
      </c>
      <c r="C1">
        <v>5.1263849993530357</v>
      </c>
      <c r="D1">
        <v>4.4440375390421947</v>
      </c>
      <c r="E1">
        <v>4.539490509218691</v>
      </c>
      <c r="F1">
        <v>4.8699220522829805</v>
      </c>
      <c r="G1">
        <v>4.4262349225400168</v>
      </c>
      <c r="H1">
        <v>4.5832906744024138</v>
      </c>
      <c r="I1">
        <v>5.1322309626104348</v>
      </c>
      <c r="J1">
        <v>4.4763549344236644</v>
      </c>
      <c r="K1">
        <v>4.5116137351023129</v>
      </c>
      <c r="L1">
        <v>4.9024955171416771</v>
      </c>
      <c r="M1">
        <v>5.1338256284933097</v>
      </c>
      <c r="N1">
        <v>4.3584385692398087</v>
      </c>
      <c r="O1">
        <v>5.268719137792008</v>
      </c>
      <c r="P1">
        <v>5.2679916333207633</v>
      </c>
      <c r="Q1">
        <v>4.5311519936782823</v>
      </c>
      <c r="R1">
        <v>5.0508669314603969</v>
      </c>
      <c r="S1">
        <v>5.1684106669950296</v>
      </c>
      <c r="T1">
        <v>5.088339239209235</v>
      </c>
      <c r="U1">
        <v>4.5804327071885096</v>
      </c>
      <c r="V1">
        <v>4.4548085501353238</v>
      </c>
    </row>
    <row r="4" spans="1:22" x14ac:dyDescent="0.25">
      <c r="H4" t="s">
        <v>245</v>
      </c>
    </row>
    <row r="5" spans="1:22" x14ac:dyDescent="0.25">
      <c r="F5" t="s">
        <v>338</v>
      </c>
      <c r="G5" cm="1">
        <f t="array" ref="G5">SUM($B$1:$V$1*In!B6:V6)/(SUM($B$1:$V$1/100))</f>
        <v>58.433091197892765</v>
      </c>
      <c r="H5" s="6">
        <v>54.2</v>
      </c>
      <c r="J5" s="9">
        <f>ABS((G5-H5)/H5)</f>
        <v>7.8101313614257595E-2</v>
      </c>
    </row>
    <row r="6" spans="1:22" x14ac:dyDescent="0.25">
      <c r="F6" t="s">
        <v>339</v>
      </c>
      <c r="G6" cm="1">
        <f t="array" ref="G6">SUM($B$1:$V$1*In!B7:V7)/(SUM($B$1:$V$1/100))</f>
        <v>8.3203649849998715</v>
      </c>
      <c r="H6" s="6">
        <v>7.3</v>
      </c>
      <c r="J6" s="9">
        <f>ABS((G6-H6)/H6)</f>
        <v>0.13977602534244818</v>
      </c>
    </row>
    <row r="7" spans="1:22" x14ac:dyDescent="0.25">
      <c r="F7" t="s">
        <v>340</v>
      </c>
      <c r="G7" cm="1">
        <f t="array" ref="G7">SUM($B$1:$V$1*In!B8:V8)/(SUM($B$1:$V$1/100))</f>
        <v>29.081334781351686</v>
      </c>
      <c r="H7" s="6">
        <v>34.200000000000003</v>
      </c>
      <c r="J7" s="9">
        <f>ABS((G7-H7)/H7)</f>
        <v>0.14966857364468764</v>
      </c>
    </row>
    <row r="8" spans="1:22" x14ac:dyDescent="0.25">
      <c r="F8" t="s">
        <v>341</v>
      </c>
      <c r="G8" cm="1">
        <f t="array" ref="G8">SUM($B$1:$V$1*In!B9:V9)/(SUM($B$1:$V$1/100))</f>
        <v>4.0101454722318524</v>
      </c>
      <c r="H8" s="6">
        <v>3.6</v>
      </c>
      <c r="J8" s="9">
        <f t="shared" ref="J8:J12" si="0">ABS((G8-H8)/H8)</f>
        <v>0.11392929784218118</v>
      </c>
    </row>
    <row r="9" spans="1:22" x14ac:dyDescent="0.25">
      <c r="F9" t="s">
        <v>342</v>
      </c>
      <c r="G9" cm="1">
        <f t="array" ref="G9">SUM(L1:R1)/(SUM($B$1:$V$1/100))</f>
        <v>34.288722750324162</v>
      </c>
      <c r="H9" s="6">
        <v>15.77</v>
      </c>
      <c r="J9" s="9">
        <f t="shared" si="0"/>
        <v>1.1743007451061613</v>
      </c>
    </row>
    <row r="10" spans="1:22" x14ac:dyDescent="0.25">
      <c r="F10" t="s">
        <v>343</v>
      </c>
      <c r="G10" cm="1">
        <f t="array" ref="G10">SUM(B1:D1)/(SUM($B$1:$V$1/100))</f>
        <v>14.217694860095731</v>
      </c>
      <c r="H10" s="6">
        <v>40.58</v>
      </c>
      <c r="J10" s="9">
        <f t="shared" si="0"/>
        <v>0.64963787924850336</v>
      </c>
    </row>
    <row r="11" spans="1:22" x14ac:dyDescent="0.25">
      <c r="F11" t="s">
        <v>344</v>
      </c>
      <c r="G11" cm="1">
        <f t="array" ref="G11">SUM(F1:K1)/(SUM($B$1:$V$1/100))</f>
        <v>27.817301557111787</v>
      </c>
      <c r="H11" s="6">
        <v>13.06</v>
      </c>
      <c r="J11" s="9">
        <f t="shared" si="0"/>
        <v>1.1299618343883451</v>
      </c>
    </row>
    <row r="12" spans="1:22" x14ac:dyDescent="0.25">
      <c r="F12" t="s">
        <v>345</v>
      </c>
      <c r="G12" cm="1">
        <f t="array" ref="G12">SUM(S1:V1)/(SUM($B$1:$V$1/100))</f>
        <v>19.166353434395681</v>
      </c>
      <c r="H12" s="6">
        <v>25.1</v>
      </c>
      <c r="J12" s="9">
        <f t="shared" si="0"/>
        <v>0.23640026157786134</v>
      </c>
    </row>
    <row r="13" spans="1:22" x14ac:dyDescent="0.25">
      <c r="F13" t="s">
        <v>346</v>
      </c>
      <c r="G13">
        <v>0.26490751659415024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100.65551190821171</v>
      </c>
    </row>
    <row r="15" spans="1:22" x14ac:dyDescent="0.25">
      <c r="J15" t="s">
        <v>367</v>
      </c>
      <c r="K15">
        <f>SUM(G5:G8)</f>
        <v>99.844936436476175</v>
      </c>
    </row>
    <row r="17" spans="1:60" x14ac:dyDescent="0.25">
      <c r="A17" t="s">
        <v>349</v>
      </c>
      <c r="B17">
        <v>0.17735437077636018</v>
      </c>
      <c r="C17">
        <v>0.19085892699800594</v>
      </c>
      <c r="D17">
        <v>0.18886280995432295</v>
      </c>
      <c r="E17">
        <v>0.18897685354384267</v>
      </c>
      <c r="F17">
        <v>0.26017072738437025</v>
      </c>
      <c r="G17">
        <v>0.25677842069197693</v>
      </c>
      <c r="H17">
        <v>0.25677773888624639</v>
      </c>
      <c r="I17">
        <v>0.23373782737177196</v>
      </c>
      <c r="J17">
        <v>0.22492292719987853</v>
      </c>
      <c r="K17">
        <v>0.24550235114761479</v>
      </c>
      <c r="L17">
        <v>0.25466899376489033</v>
      </c>
      <c r="M17">
        <v>0.90267259946466871</v>
      </c>
      <c r="N17">
        <v>0.76394082576912514</v>
      </c>
      <c r="O17">
        <v>0.43118942089022178</v>
      </c>
      <c r="P17">
        <v>0.58808750313648539</v>
      </c>
      <c r="Q17">
        <v>0.42950021016471968</v>
      </c>
      <c r="R17">
        <v>0.41733406168194431</v>
      </c>
      <c r="S17">
        <v>0.55362869236997014</v>
      </c>
      <c r="T17">
        <v>0.48882843862629038</v>
      </c>
      <c r="U17">
        <v>0.41151898206285903</v>
      </c>
      <c r="V17">
        <v>0.87496604172520198</v>
      </c>
      <c r="W17">
        <v>0.84505789859967195</v>
      </c>
      <c r="X17">
        <v>0.75837446699592637</v>
      </c>
      <c r="Y17">
        <v>0.63305825836347385</v>
      </c>
      <c r="Z17">
        <v>0.12654226496237705</v>
      </c>
      <c r="AA17">
        <v>0.96962082861648791</v>
      </c>
      <c r="AB17">
        <v>1.2490461451687564</v>
      </c>
      <c r="AC17">
        <v>1.1965165605994816</v>
      </c>
      <c r="AD17">
        <v>1.4846976509971168</v>
      </c>
      <c r="AE17">
        <v>1.1397036539447418</v>
      </c>
      <c r="AF17">
        <v>4.6618292797799157</v>
      </c>
      <c r="AG17">
        <v>5.4602655461024705</v>
      </c>
      <c r="AH17">
        <v>6.3349221607768005</v>
      </c>
      <c r="AI17">
        <v>6.1769263029160069</v>
      </c>
      <c r="AJ17">
        <v>6.6226279900375982</v>
      </c>
      <c r="AK17">
        <v>2.4789115440775795</v>
      </c>
      <c r="AL17">
        <v>2.2338160392119613</v>
      </c>
      <c r="AM17">
        <v>1.7043658235475521</v>
      </c>
      <c r="AN17">
        <v>1.1426837847944438</v>
      </c>
      <c r="AO17">
        <v>1.3850286813455368</v>
      </c>
      <c r="AP17">
        <v>1.7839579684202038</v>
      </c>
      <c r="AQ17">
        <v>4.4935041541677645</v>
      </c>
      <c r="AR17">
        <v>1.5032076464088187</v>
      </c>
      <c r="AS17">
        <v>1.7291915470628465</v>
      </c>
      <c r="AT17">
        <v>2.364582700036169</v>
      </c>
      <c r="AU17">
        <v>2.1506010685764081</v>
      </c>
      <c r="AV17">
        <v>1.6179778250240118</v>
      </c>
      <c r="AW17">
        <v>1.0385466720865355</v>
      </c>
      <c r="AX17">
        <v>1.565213760924187</v>
      </c>
      <c r="AY17">
        <v>1.014196858760201</v>
      </c>
      <c r="AZ17">
        <v>1.2837175151196136</v>
      </c>
      <c r="BA17">
        <v>2.8761279646660287</v>
      </c>
      <c r="BB17">
        <v>3.0336753364288112</v>
      </c>
      <c r="BC17">
        <v>1.3938046595629001</v>
      </c>
      <c r="BD17">
        <v>1.7009828503813385</v>
      </c>
      <c r="BE17">
        <v>1.6641542072056192</v>
      </c>
      <c r="BF17">
        <v>1.495743937002691</v>
      </c>
      <c r="BG17">
        <v>3.5731929104939044</v>
      </c>
      <c r="BH17">
        <v>4.1134901581241339</v>
      </c>
    </row>
    <row r="18" spans="1:60" x14ac:dyDescent="0.25">
      <c r="B18">
        <f>B17/100</f>
        <v>1.7735437077636019E-3</v>
      </c>
      <c r="C18">
        <f>SUM($B$17:C17)/100</f>
        <v>3.6821329777436611E-3</v>
      </c>
      <c r="D18">
        <f>SUM($B$17:D17)/100</f>
        <v>5.5707610772868909E-3</v>
      </c>
      <c r="E18">
        <f>SUM($B$17:E17)/100</f>
        <v>7.4605296127253171E-3</v>
      </c>
      <c r="F18">
        <f>SUM($B$17:F17)/100</f>
        <v>1.006223688656902E-2</v>
      </c>
      <c r="G18">
        <f>SUM($B$17:G17)/100</f>
        <v>1.263002109348879E-2</v>
      </c>
      <c r="H18">
        <f>SUM($B$17:H17)/100</f>
        <v>1.5197798482351255E-2</v>
      </c>
      <c r="I18">
        <f>SUM($B$17:I17)/100</f>
        <v>1.7535176756068974E-2</v>
      </c>
      <c r="J18">
        <f>SUM($B$17:J17)/100</f>
        <v>1.9784406028067761E-2</v>
      </c>
      <c r="K18">
        <f>SUM($B$17:K17)/100</f>
        <v>2.2239429539543908E-2</v>
      </c>
      <c r="L18">
        <f>SUM($B$17:L17)/100</f>
        <v>2.4786119477192812E-2</v>
      </c>
      <c r="M18">
        <f>SUM($B$17:M17)/100</f>
        <v>3.3812845471839499E-2</v>
      </c>
      <c r="N18">
        <f>SUM($B$17:N17)/100</f>
        <v>4.1452253729530743E-2</v>
      </c>
      <c r="O18">
        <f>SUM($B$17:O17)/100</f>
        <v>4.5764147938432968E-2</v>
      </c>
      <c r="P18">
        <f>SUM($B$17:P17)/100</f>
        <v>5.1645022969797817E-2</v>
      </c>
      <c r="Q18">
        <f>SUM($B$17:Q17)/100</f>
        <v>5.5940025071445014E-2</v>
      </c>
      <c r="R18">
        <f>SUM($B$17:R17)/100</f>
        <v>6.0113365688264454E-2</v>
      </c>
      <c r="S18">
        <f>SUM($B$17:S17)/100</f>
        <v>6.5649652611964149E-2</v>
      </c>
      <c r="T18">
        <f>SUM($B$17:T17)/100</f>
        <v>7.0537936998227066E-2</v>
      </c>
      <c r="U18">
        <f>SUM($B$17:U17)/100</f>
        <v>7.465312681885565E-2</v>
      </c>
      <c r="V18">
        <f>SUM($B$17:V17)/100</f>
        <v>8.3402787236107667E-2</v>
      </c>
      <c r="W18">
        <f>SUM($B$17:W17)/100</f>
        <v>9.1853366222104396E-2</v>
      </c>
      <c r="X18">
        <f>SUM($B$17:X17)/100</f>
        <v>9.9437110892063654E-2</v>
      </c>
      <c r="Y18">
        <f>SUM($B$17:Y17)/100</f>
        <v>0.10576769347569841</v>
      </c>
      <c r="Z18">
        <f>SUM($B$17:Z17)/100</f>
        <v>0.10703311612532217</v>
      </c>
      <c r="AA18">
        <f>SUM($B$17:AA17)/100</f>
        <v>0.11672932441148705</v>
      </c>
      <c r="AB18">
        <f>SUM($B$17:AB17)/100</f>
        <v>0.12921978586317462</v>
      </c>
      <c r="AC18">
        <f>SUM($B$17:AC17)/100</f>
        <v>0.14118495146916943</v>
      </c>
      <c r="AD18">
        <f>SUM($B$17:AD17)/100</f>
        <v>0.15603192797914059</v>
      </c>
      <c r="AE18">
        <f>SUM($B$17:AE17)/100</f>
        <v>0.16742896451858802</v>
      </c>
      <c r="AF18">
        <f>SUM($B$17:AF17)/100</f>
        <v>0.21404725731638716</v>
      </c>
      <c r="AG18">
        <f>SUM($B$17:AG17)/100</f>
        <v>0.26864991277741185</v>
      </c>
      <c r="AH18">
        <f>SUM($B$17:AH17)/100</f>
        <v>0.33199913438517986</v>
      </c>
      <c r="AI18">
        <f>SUM($B$17:AI17)/100</f>
        <v>0.39376839741434</v>
      </c>
      <c r="AJ18">
        <f>SUM($B$17:AJ17)/100</f>
        <v>0.45999467731471599</v>
      </c>
      <c r="AK18">
        <f>SUM($B$17:AK17)/100</f>
        <v>0.48478379275549172</v>
      </c>
      <c r="AL18">
        <f>SUM($B$17:AL17)/100</f>
        <v>0.50712195314761133</v>
      </c>
      <c r="AM18">
        <f>SUM($B$17:AM17)/100</f>
        <v>0.52416561138308682</v>
      </c>
      <c r="AN18">
        <f>SUM($B$17:AN17)/100</f>
        <v>0.53559244923103133</v>
      </c>
      <c r="AO18">
        <f>SUM($B$17:AO17)/100</f>
        <v>0.54944273604448668</v>
      </c>
      <c r="AP18">
        <f>SUM($B$17:AP17)/100</f>
        <v>0.5672823157286887</v>
      </c>
      <c r="AQ18">
        <f>SUM($B$17:AQ17)/100</f>
        <v>0.61221735727036641</v>
      </c>
      <c r="AR18">
        <f>SUM($B$17:AR17)/100</f>
        <v>0.62724943373445452</v>
      </c>
      <c r="AS18">
        <f>SUM($B$17:AS17)/100</f>
        <v>0.64454134920508299</v>
      </c>
      <c r="AT18">
        <f>SUM($B$17:AT17)/100</f>
        <v>0.66818717620544466</v>
      </c>
      <c r="AU18">
        <f>SUM($B$17:AU17)/100</f>
        <v>0.68969318689120873</v>
      </c>
      <c r="AV18">
        <f>SUM($B$17:AV17)/100</f>
        <v>0.70587296514144882</v>
      </c>
      <c r="AW18">
        <f>SUM($B$17:AW17)/100</f>
        <v>0.71625843186231419</v>
      </c>
      <c r="AX18">
        <f>SUM($B$17:AX17)/100</f>
        <v>0.73191056947155597</v>
      </c>
      <c r="AY18">
        <f>SUM($B$17:AY17)/100</f>
        <v>0.74205253805915805</v>
      </c>
      <c r="AZ18">
        <f>SUM($B$17:AZ17)/100</f>
        <v>0.75488971321035425</v>
      </c>
      <c r="BA18">
        <f>SUM($B$17:BA17)/100</f>
        <v>0.78365099285701445</v>
      </c>
      <c r="BB18">
        <f>SUM($B$17:BB17)/100</f>
        <v>0.81398774622130265</v>
      </c>
      <c r="BC18">
        <f>SUM($B$17:BC17)/100</f>
        <v>0.82792579281693168</v>
      </c>
      <c r="BD18">
        <f>SUM($B$17:BD17)/100</f>
        <v>0.84493562132074507</v>
      </c>
      <c r="BE18">
        <f>SUM($B$17:BE17)/100</f>
        <v>0.8615771633928011</v>
      </c>
      <c r="BF18">
        <f>SUM($B$17:BF17)/100</f>
        <v>0.87653460276282802</v>
      </c>
      <c r="BG18">
        <f>SUM($B$17:BG17)/100</f>
        <v>0.91226653186776696</v>
      </c>
      <c r="BH18">
        <f>SUM($B$17:BH17)/100</f>
        <v>0.95340143344900841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SUM(OutSewage!B5:BH5*$B$17:$BH$17)/($I$24/100)</f>
        <v>72.980885633968597</v>
      </c>
      <c r="H20" s="6">
        <v>74.67</v>
      </c>
      <c r="J20" s="9">
        <f>ABS((G20-H20)/H20)</f>
        <v>2.2621057533566417E-2</v>
      </c>
    </row>
    <row r="21" spans="1:60" x14ac:dyDescent="0.25">
      <c r="F21" t="s">
        <v>339</v>
      </c>
      <c r="G21" s="3" cm="1">
        <f t="array" ref="G21">SUM(OutSewage!B6:BH6*$B$17:$BH$17)/($I$24/100)</f>
        <v>10.289882504105409</v>
      </c>
      <c r="H21" s="6">
        <v>10.3</v>
      </c>
      <c r="J21" s="9">
        <f t="shared" ref="J21:J22" si="1">ABS((G21-H21)/H21)</f>
        <v>9.8228115481477753E-4</v>
      </c>
    </row>
    <row r="22" spans="1:60" x14ac:dyDescent="0.25">
      <c r="F22" t="s">
        <v>340</v>
      </c>
      <c r="G22" s="3" cm="1">
        <f t="array" ref="G22">SUM(OutSewage!B7:BH7*$B$17:$BH$17)/($I$24/100)</f>
        <v>9.8169143467005426</v>
      </c>
      <c r="H22" s="6">
        <v>11.3</v>
      </c>
      <c r="J22" s="9">
        <f t="shared" si="1"/>
        <v>0.13124651799110248</v>
      </c>
    </row>
    <row r="23" spans="1:60" x14ac:dyDescent="0.25">
      <c r="F23" t="s">
        <v>341</v>
      </c>
      <c r="G23" s="3" cm="1">
        <f t="array" ref="G23">SUM(OutSewage!B8:BH8*$B$17:$BH$17)/($I$24/100)</f>
        <v>2.9418630708055251</v>
      </c>
      <c r="H23" s="6">
        <v>2.76</v>
      </c>
      <c r="J23" s="9">
        <f>ABS((G23-H23)/H23)</f>
        <v>6.5892416958523672E-2</v>
      </c>
    </row>
    <row r="24" spans="1:60" x14ac:dyDescent="0.25">
      <c r="F24" t="s">
        <v>346</v>
      </c>
      <c r="G24">
        <v>0.6424326911544137</v>
      </c>
      <c r="I24">
        <f>OutSewage!G24</f>
        <v>99</v>
      </c>
      <c r="J24" t="s">
        <v>366</v>
      </c>
      <c r="K24">
        <f>SUM(B17:BH17)</f>
        <v>95.340143344900838</v>
      </c>
    </row>
    <row r="25" spans="1:60" x14ac:dyDescent="0.25">
      <c r="J25" t="s">
        <v>367</v>
      </c>
      <c r="K25" s="3">
        <f>SUM(G20:G23)</f>
        <v>96.029545555580071</v>
      </c>
    </row>
    <row r="26" spans="1:60" x14ac:dyDescent="0.25">
      <c r="A26" t="s">
        <v>337</v>
      </c>
      <c r="B26">
        <v>6.2118158278542799</v>
      </c>
      <c r="C26">
        <v>13.167217136974365</v>
      </c>
      <c r="D26">
        <v>18.950955331342598</v>
      </c>
      <c r="E26">
        <v>15.726310132375076</v>
      </c>
      <c r="F26">
        <v>6.8517906632918422</v>
      </c>
      <c r="G26">
        <v>4.2422518309625925</v>
      </c>
      <c r="H26">
        <v>3.8227394233816661</v>
      </c>
      <c r="I26">
        <v>3.2240362166447651</v>
      </c>
      <c r="J26">
        <v>2.867495814677667</v>
      </c>
      <c r="K26">
        <v>6.847821436579987</v>
      </c>
      <c r="L26">
        <v>2.6314865128296354</v>
      </c>
      <c r="M26">
        <v>2.480423052701179</v>
      </c>
      <c r="N26">
        <v>4.4843830455731579</v>
      </c>
      <c r="O26">
        <v>4.4816968904649439</v>
      </c>
    </row>
    <row r="27" spans="1:60" x14ac:dyDescent="0.25">
      <c r="B27">
        <f>B26/100</f>
        <v>6.21181582785428E-2</v>
      </c>
      <c r="C27">
        <f>SUM($B$26:C26)/100</f>
        <v>0.19379032964828646</v>
      </c>
      <c r="D27">
        <f>SUM($B$26:D26)/100</f>
        <v>0.38329988296171247</v>
      </c>
      <c r="E27">
        <f>SUM($B$26:E26)/100</f>
        <v>0.54056298428546323</v>
      </c>
      <c r="F27">
        <f>SUM($B$26:F26)/100</f>
        <v>0.60908089091838169</v>
      </c>
      <c r="G27">
        <f>SUM($B$26:G26)/100</f>
        <v>0.65150340922800754</v>
      </c>
      <c r="H27">
        <f>SUM($B$26:H26)/100</f>
        <v>0.68973080346182414</v>
      </c>
      <c r="I27">
        <f>SUM($B$26:I26)/100</f>
        <v>0.72197116562827179</v>
      </c>
      <c r="J27">
        <f>SUM($B$26:J26)/100</f>
        <v>0.75064612377504847</v>
      </c>
      <c r="K27">
        <f>SUM($B$26:K26)/100</f>
        <v>0.8191243381408484</v>
      </c>
      <c r="L27">
        <f>SUM($B$26:L26)/100</f>
        <v>0.84543920326914479</v>
      </c>
      <c r="M27">
        <f>SUM($B$26:M26)/100</f>
        <v>0.87024343379615654</v>
      </c>
      <c r="N27">
        <f>SUM($B$26:N26)/100</f>
        <v>0.91508726425188813</v>
      </c>
      <c r="O27">
        <f>SUM($B$26:O26)/100</f>
        <v>0.95990423315653761</v>
      </c>
    </row>
    <row r="30" spans="1:60" x14ac:dyDescent="0.25">
      <c r="H30" t="s">
        <v>245</v>
      </c>
    </row>
    <row r="31" spans="1:60" x14ac:dyDescent="0.25">
      <c r="F31" t="s">
        <v>338</v>
      </c>
      <c r="G31" cm="1">
        <f t="array" ref="G31">(SUM(Upgaded!B5:O5*$B$26:$O$26)/($I$35/100))</f>
        <v>82.858961393615445</v>
      </c>
      <c r="H31" s="6">
        <v>86.2</v>
      </c>
      <c r="J31" s="9">
        <f>ABS((G31-H31)/H31)</f>
        <v>3.8759148565946144E-2</v>
      </c>
    </row>
    <row r="32" spans="1:60" x14ac:dyDescent="0.25">
      <c r="F32" t="s">
        <v>339</v>
      </c>
      <c r="G32" cm="1">
        <f t="array" ref="G32">(SUM(Upgaded!B6:O6*$B$26:$O$26)/($I$35/100))</f>
        <v>12.109858662271803</v>
      </c>
      <c r="H32" s="6">
        <v>13</v>
      </c>
      <c r="J32" s="9">
        <f t="shared" ref="J32:J33" si="2">ABS((G32-H32)/H32)</f>
        <v>6.8472410594476715E-2</v>
      </c>
    </row>
    <row r="33" spans="6:11" x14ac:dyDescent="0.25">
      <c r="F33" t="s">
        <v>340</v>
      </c>
      <c r="G33" cm="1">
        <f t="array" ref="G33">(SUM(Upgaded!B7:O7*$B$26:$O$26)/($I$35/100))</f>
        <v>0.5468937375075652</v>
      </c>
      <c r="H33" s="6">
        <v>0.7</v>
      </c>
      <c r="J33" s="9">
        <f t="shared" si="2"/>
        <v>0.21872323213204967</v>
      </c>
    </row>
    <row r="34" spans="6:11" x14ac:dyDescent="0.25">
      <c r="F34" t="s">
        <v>341</v>
      </c>
      <c r="G34" cm="1">
        <f t="array" ref="G34">(SUM(Upgaded!B8:O8*$B$26:$O$26)/($I$35/100))</f>
        <v>0.34079185625542691</v>
      </c>
      <c r="H34" s="6">
        <v>0.1</v>
      </c>
      <c r="J34" s="9">
        <f>ABS((G34-H34)/H34)</f>
        <v>2.4079185625542689</v>
      </c>
    </row>
    <row r="35" spans="6:11" x14ac:dyDescent="0.25">
      <c r="F35" t="s">
        <v>346</v>
      </c>
      <c r="G35">
        <v>0.12628913851034457</v>
      </c>
      <c r="I35">
        <f>[1]Sheet1!G24</f>
        <v>100</v>
      </c>
      <c r="J35" t="s">
        <v>366</v>
      </c>
      <c r="K35">
        <f>SUM(B26:O26)</f>
        <v>95.990423315653757</v>
      </c>
    </row>
    <row r="36" spans="6:11" x14ac:dyDescent="0.25">
      <c r="J36" t="s">
        <v>367</v>
      </c>
      <c r="K36">
        <f>SUM(G30:G33)</f>
        <v>95.515713793394809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B30-28D0-4222-835E-546338ACB695}">
  <dimension ref="A1:BH37"/>
  <sheetViews>
    <sheetView workbookViewId="0">
      <selection activeCell="H31" sqref="H31:H34"/>
    </sheetView>
  </sheetViews>
  <sheetFormatPr defaultRowHeight="15" x14ac:dyDescent="0.25"/>
  <cols>
    <col min="1" max="1" width="9.5703125" bestFit="1" customWidth="1"/>
    <col min="2" max="4" width="14.7109375" customWidth="1"/>
    <col min="5" max="5" width="15.7109375" customWidth="1"/>
    <col min="6" max="6" width="14.7109375" customWidth="1"/>
    <col min="7" max="15" width="13.7109375" customWidth="1"/>
    <col min="16" max="16" width="14.7109375" customWidth="1"/>
    <col min="17" max="18" width="13.7109375" customWidth="1"/>
    <col min="19" max="19" width="14.7109375" customWidth="1"/>
    <col min="20" max="21" width="13.7109375" customWidth="1"/>
    <col min="22" max="22" width="14.7109375" customWidth="1"/>
    <col min="23" max="25" width="13.7109375" customWidth="1"/>
    <col min="26" max="26" width="15.7109375" customWidth="1"/>
    <col min="27" max="37" width="12.7109375" customWidth="1"/>
    <col min="38" max="38" width="13.7109375" customWidth="1"/>
    <col min="39" max="45" width="12.7109375" customWidth="1"/>
    <col min="46" max="46" width="11.7109375" customWidth="1"/>
    <col min="47" max="54" width="12.7109375" customWidth="1"/>
    <col min="55" max="55" width="15.7109375" customWidth="1"/>
    <col min="56" max="60" width="12.7109375" customWidth="1"/>
  </cols>
  <sheetData>
    <row r="1" spans="1:22" x14ac:dyDescent="0.25">
      <c r="A1" t="s">
        <v>348</v>
      </c>
      <c r="B1">
        <v>7.416438868756118</v>
      </c>
      <c r="C1">
        <v>11.378679030436919</v>
      </c>
      <c r="D1">
        <v>19.068588778782441</v>
      </c>
      <c r="E1">
        <v>3.2248033016621931</v>
      </c>
      <c r="F1">
        <v>0</v>
      </c>
      <c r="G1">
        <v>7.4467862229326549</v>
      </c>
      <c r="H1">
        <v>1.4822138569072403</v>
      </c>
      <c r="I1">
        <v>0.44365361942662057</v>
      </c>
      <c r="J1">
        <v>2.5672402267438552</v>
      </c>
      <c r="K1">
        <v>1.8660501505105842</v>
      </c>
      <c r="L1">
        <v>2.2210803664301553</v>
      </c>
      <c r="M1">
        <v>0.79334386507887278</v>
      </c>
      <c r="N1">
        <v>2.818323584496516</v>
      </c>
      <c r="O1">
        <v>1.20394822817637</v>
      </c>
      <c r="P1">
        <v>7.6927833690731369</v>
      </c>
      <c r="Q1">
        <v>1.6595355519897705</v>
      </c>
      <c r="R1">
        <v>0.20891285282435459</v>
      </c>
      <c r="S1">
        <v>8.9100262111171826</v>
      </c>
      <c r="T1">
        <v>11.129694056580282</v>
      </c>
      <c r="U1">
        <v>2.7096521442217893</v>
      </c>
      <c r="V1">
        <v>5.7373611299956018</v>
      </c>
    </row>
    <row r="5" spans="1:22" x14ac:dyDescent="0.25">
      <c r="F5" t="s">
        <v>338</v>
      </c>
      <c r="G5" cm="1">
        <f t="array" ref="G5">SUM($B$1:$V$1*In!B6:V6)/(SUM($B$1:$V$1/100))</f>
        <v>54.851030390530639</v>
      </c>
      <c r="H5" s="6">
        <v>54.2</v>
      </c>
      <c r="J5" s="9">
        <f>ABS((G5-H5)/H5)</f>
        <v>1.2011630821598446E-2</v>
      </c>
    </row>
    <row r="6" spans="1:22" x14ac:dyDescent="0.25">
      <c r="F6" t="s">
        <v>339</v>
      </c>
      <c r="G6" cm="1">
        <f t="array" ref="G6">SUM($B$1:$V$1*In!B7:V7)/(SUM($B$1:$V$1/100))</f>
        <v>7.5931975847814899</v>
      </c>
      <c r="H6" s="6">
        <v>7.3</v>
      </c>
      <c r="J6" s="9">
        <f>ABS((G6-H6)/H6)</f>
        <v>4.016405270979316E-2</v>
      </c>
    </row>
    <row r="7" spans="1:22" x14ac:dyDescent="0.25">
      <c r="F7" t="s">
        <v>340</v>
      </c>
      <c r="G7" cm="1">
        <f t="array" ref="G7">SUM($B$1:$V$1*In!B8:V8)/(SUM($B$1:$V$1/100))</f>
        <v>35.52025006563332</v>
      </c>
      <c r="H7" s="6">
        <v>34.200000000000003</v>
      </c>
      <c r="J7" s="9">
        <f t="shared" ref="J6:J12" si="0">ABS((G7-H7)/H7)</f>
        <v>3.8603803088693482E-2</v>
      </c>
    </row>
    <row r="8" spans="1:22" x14ac:dyDescent="0.25">
      <c r="F8" t="s">
        <v>341</v>
      </c>
      <c r="G8" cm="1">
        <f t="array" ref="G8">SUM($B$1:$V$1*In!B9:V9)/(SUM($B$1:$V$1/100))</f>
        <v>1.9237244968498246</v>
      </c>
      <c r="H8" s="6">
        <v>3.6</v>
      </c>
      <c r="J8" s="9">
        <f t="shared" si="0"/>
        <v>0.46563208420838209</v>
      </c>
    </row>
    <row r="9" spans="1:22" x14ac:dyDescent="0.25">
      <c r="F9" t="s">
        <v>342</v>
      </c>
      <c r="G9" cm="1">
        <f t="array" ref="G9">SUM(L1:R1)/(SUM($B$1:$V$1/100))</f>
        <v>16.601394950319065</v>
      </c>
      <c r="H9" s="6">
        <v>15.77</v>
      </c>
      <c r="J9" s="9">
        <f t="shared" si="0"/>
        <v>5.2720034896579941E-2</v>
      </c>
    </row>
    <row r="10" spans="1:22" x14ac:dyDescent="0.25">
      <c r="F10" t="s">
        <v>343</v>
      </c>
      <c r="G10" cm="1">
        <f t="array" ref="G10">SUM(B1:D1)/(SUM($B$1:$V$1/100))</f>
        <v>37.871616007378677</v>
      </c>
      <c r="H10" s="6">
        <v>40.58</v>
      </c>
      <c r="J10" s="9">
        <f t="shared" si="0"/>
        <v>6.6741843090717637E-2</v>
      </c>
    </row>
    <row r="11" spans="1:22" x14ac:dyDescent="0.25">
      <c r="F11" t="s">
        <v>344</v>
      </c>
      <c r="G11" cm="1">
        <f t="array" ref="G11">SUM(F1:K1)/(SUM($B$1:$V$1/100))</f>
        <v>13.808827992782829</v>
      </c>
      <c r="H11" s="6">
        <v>13.06</v>
      </c>
      <c r="J11" s="9">
        <f t="shared" si="0"/>
        <v>5.733751858980312E-2</v>
      </c>
    </row>
    <row r="12" spans="1:22" x14ac:dyDescent="0.25">
      <c r="F12" t="s">
        <v>345</v>
      </c>
      <c r="G12" cm="1">
        <f t="array" ref="G12">SUM(S1:V1)/(SUM($B$1:$V$1/100))</f>
        <v>28.492684120423199</v>
      </c>
      <c r="H12" s="6">
        <v>25.1</v>
      </c>
      <c r="J12" s="9">
        <f t="shared" si="0"/>
        <v>0.13516669802482859</v>
      </c>
    </row>
    <row r="13" spans="1:22" x14ac:dyDescent="0.25">
      <c r="F13" t="s">
        <v>346</v>
      </c>
      <c r="G13">
        <v>0.2662879051925528</v>
      </c>
      <c r="H13" s="14"/>
    </row>
    <row r="14" spans="1:22" x14ac:dyDescent="0.25">
      <c r="I14">
        <f>In!D20</f>
        <v>100</v>
      </c>
      <c r="J14" t="s">
        <v>366</v>
      </c>
      <c r="K14">
        <f>SUM(B1:V1)</f>
        <v>99.979115416142676</v>
      </c>
    </row>
    <row r="15" spans="1:22" x14ac:dyDescent="0.25">
      <c r="J15" t="s">
        <v>367</v>
      </c>
      <c r="K15">
        <f>SUM(G5:G8)</f>
        <v>99.88820253779528</v>
      </c>
    </row>
    <row r="17" spans="1:60" x14ac:dyDescent="0.25">
      <c r="A17" t="s">
        <v>349</v>
      </c>
      <c r="B17">
        <v>0.33931769175885818</v>
      </c>
      <c r="C17">
        <v>5.7805217544161167E-2</v>
      </c>
      <c r="D17">
        <v>0.29088976970712871</v>
      </c>
      <c r="E17">
        <v>1.132016012418872E-4</v>
      </c>
      <c r="F17">
        <v>2.0306775794357293E-3</v>
      </c>
      <c r="G17">
        <v>1.3952227025051455E-2</v>
      </c>
      <c r="H17">
        <v>8.964609650700614E-2</v>
      </c>
      <c r="I17">
        <v>0.17326812106396272</v>
      </c>
      <c r="J17">
        <v>1.357019878158072</v>
      </c>
      <c r="K17">
        <v>0.22608313920940482</v>
      </c>
      <c r="L17">
        <v>7.4680250895479694E-3</v>
      </c>
      <c r="M17">
        <v>0.42685178538636759</v>
      </c>
      <c r="N17">
        <v>0.72447872419979287</v>
      </c>
      <c r="O17">
        <v>0.15669386686971054</v>
      </c>
      <c r="P17">
        <v>1.8887712970328293E-3</v>
      </c>
      <c r="Q17">
        <v>1.758364957156251</v>
      </c>
      <c r="R17">
        <v>0.40070758412001345</v>
      </c>
      <c r="S17">
        <v>2.0034416270963578E-3</v>
      </c>
      <c r="T17">
        <v>1.3661667241214253</v>
      </c>
      <c r="U17">
        <v>0.44383371398460097</v>
      </c>
      <c r="V17">
        <v>2.8682213453807962E-3</v>
      </c>
      <c r="W17">
        <v>2.7997708990426755</v>
      </c>
      <c r="X17">
        <v>7.2461817199880638E-2</v>
      </c>
      <c r="Y17">
        <v>1.0250380966894988E-2</v>
      </c>
      <c r="Z17">
        <v>5.7933575936259195E-4</v>
      </c>
      <c r="AA17">
        <v>0.26453430375191944</v>
      </c>
      <c r="AB17">
        <v>0.87015514313992604</v>
      </c>
      <c r="AC17">
        <v>0.25839276738132116</v>
      </c>
      <c r="AD17">
        <v>0.48899713468476924</v>
      </c>
      <c r="AE17">
        <v>3.8917771844574709</v>
      </c>
      <c r="AF17">
        <v>8.2050246699075498</v>
      </c>
      <c r="AG17">
        <v>2.2593804221972</v>
      </c>
      <c r="AH17">
        <v>11.754414711335174</v>
      </c>
      <c r="AI17">
        <v>0.24163903912452722</v>
      </c>
      <c r="AJ17">
        <v>8.1093526553892126</v>
      </c>
      <c r="AK17">
        <v>3.2678346138937671</v>
      </c>
      <c r="AL17">
        <v>3.0220880222152614E-2</v>
      </c>
      <c r="AM17">
        <v>0.53165695339373853</v>
      </c>
      <c r="AN17">
        <v>3.6374595576180702</v>
      </c>
      <c r="AO17">
        <v>0.51058805123148376</v>
      </c>
      <c r="AP17">
        <v>0.96128335452079383</v>
      </c>
      <c r="AQ17">
        <v>5.5218120351329443</v>
      </c>
      <c r="AR17">
        <v>0.60078716413004518</v>
      </c>
      <c r="AS17">
        <v>0.61741871327428377</v>
      </c>
      <c r="AT17">
        <v>5.4237313799029492</v>
      </c>
      <c r="AU17">
        <v>0.8114267509926002</v>
      </c>
      <c r="AV17">
        <v>0.62017586320886731</v>
      </c>
      <c r="AW17">
        <v>0.71249745478737359</v>
      </c>
      <c r="AX17">
        <v>0.95442044323157016</v>
      </c>
      <c r="AY17">
        <v>1.4399101275907016</v>
      </c>
      <c r="AZ17">
        <v>2.3390849172071406</v>
      </c>
      <c r="BA17">
        <v>4.188257185074538</v>
      </c>
      <c r="BB17">
        <v>2.7792744008050474</v>
      </c>
      <c r="BC17">
        <v>5.9136133484344636E-4</v>
      </c>
      <c r="BD17">
        <v>1.6592811541474861</v>
      </c>
      <c r="BE17">
        <v>2.9648995360650101</v>
      </c>
      <c r="BF17">
        <v>0.4714133993615055</v>
      </c>
      <c r="BG17">
        <v>8.010397660622127</v>
      </c>
      <c r="BH17">
        <v>0.29714170424227559</v>
      </c>
    </row>
    <row r="18" spans="1:60" x14ac:dyDescent="0.25">
      <c r="B18">
        <f>B17/100</f>
        <v>3.3931769175885819E-3</v>
      </c>
      <c r="C18" cm="1">
        <f t="array" ref="C18">SUM($B$17:C17/100)</f>
        <v>3.9712290930301935E-3</v>
      </c>
      <c r="D18" cm="1">
        <f t="array" ref="D18">SUM($B$17:D17/100)</f>
        <v>6.8801267901014811E-3</v>
      </c>
      <c r="E18" cm="1">
        <f t="array" ref="E18">SUM($B$17:E17/100)</f>
        <v>6.8812588061138999E-3</v>
      </c>
      <c r="F18" cm="1">
        <f t="array" ref="F18">SUM($B$17:F17/100)</f>
        <v>6.901565581908257E-3</v>
      </c>
      <c r="G18" cm="1">
        <f t="array" ref="G18">SUM($B$17:G17/100)</f>
        <v>7.0410878521587712E-3</v>
      </c>
      <c r="H18" cm="1">
        <f t="array" ref="H18">SUM($B$17:H17/100)</f>
        <v>7.9375488172288323E-3</v>
      </c>
      <c r="I18" cm="1">
        <f t="array" ref="I18">SUM($B$17:I17/100)</f>
        <v>9.6702300278684594E-3</v>
      </c>
      <c r="J18" cm="1">
        <f t="array" ref="J18">SUM($B$17:J17/100)</f>
        <v>2.3240428809449182E-2</v>
      </c>
      <c r="K18" cm="1">
        <f t="array" ref="K18">SUM($B$17:K17/100)</f>
        <v>2.5501260201543231E-2</v>
      </c>
      <c r="L18" cm="1">
        <f t="array" ref="L18">SUM($B$17:L17/100)</f>
        <v>2.557594045243871E-2</v>
      </c>
      <c r="M18" cm="1">
        <f t="array" ref="M18">SUM($B$17:M17/100)</f>
        <v>2.9844458306302387E-2</v>
      </c>
      <c r="N18" cm="1">
        <f t="array" ref="N18">SUM($B$17:N17/100)</f>
        <v>3.7089245548300315E-2</v>
      </c>
      <c r="O18" cm="1">
        <f t="array" ref="O18">SUM($B$17:O17/100)</f>
        <v>3.8656184216997423E-2</v>
      </c>
      <c r="P18" cm="1">
        <f t="array" ref="P18">SUM($B$17:P17/100)</f>
        <v>3.8675071929967754E-2</v>
      </c>
      <c r="Q18" cm="1">
        <f t="array" ref="Q18">SUM($B$17:Q17/100)</f>
        <v>5.6258721501530259E-2</v>
      </c>
      <c r="R18" cm="1">
        <f t="array" ref="R18">SUM($B$17:R17/100)</f>
        <v>6.0265797342730396E-2</v>
      </c>
      <c r="S18" cm="1">
        <f t="array" ref="S18">SUM($B$17:S17/100)</f>
        <v>6.028583175900136E-2</v>
      </c>
      <c r="T18" cm="1">
        <f t="array" ref="T18">SUM($B$17:T17/100)</f>
        <v>7.3947499000215605E-2</v>
      </c>
      <c r="U18" cm="1">
        <f t="array" ref="U18">SUM($B$17:U17/100)</f>
        <v>7.8385836140061615E-2</v>
      </c>
      <c r="V18" cm="1">
        <f t="array" ref="V18">SUM($B$17:V17/100)</f>
        <v>7.8414518353515428E-2</v>
      </c>
      <c r="W18" cm="1">
        <f t="array" ref="W18">SUM($B$17:W17/100)</f>
        <v>0.10641222734394218</v>
      </c>
      <c r="X18" cm="1">
        <f t="array" ref="X18">SUM($B$17:X17/100)</f>
        <v>0.10713684551594098</v>
      </c>
      <c r="Y18" cm="1">
        <f t="array" ref="Y18">SUM($B$17:Y17/100)</f>
        <v>0.10723934932560993</v>
      </c>
      <c r="Z18" cm="1">
        <f t="array" ref="Z18">SUM($B$17:Z17/100)</f>
        <v>0.10724514268320355</v>
      </c>
      <c r="AA18" cm="1">
        <f t="array" ref="AA18">SUM($B$17:AA17/100)</f>
        <v>0.10989048572072274</v>
      </c>
      <c r="AB18" cm="1">
        <f t="array" ref="AB18">SUM($B$17:AB17/100)</f>
        <v>0.11859203715212201</v>
      </c>
      <c r="AC18" cm="1">
        <f t="array" ref="AC18">SUM($B$17:AC17/100)</f>
        <v>0.12117596482593522</v>
      </c>
      <c r="AD18" cm="1">
        <f t="array" ref="AD18">SUM($B$17:AD17/100)</f>
        <v>0.12606593617278292</v>
      </c>
      <c r="AE18" cm="1">
        <f t="array" ref="AE18">SUM($B$17:AE17/100)</f>
        <v>0.16498370801735762</v>
      </c>
      <c r="AF18" cm="1">
        <f t="array" ref="AF18">SUM($B$17:AF17/100)</f>
        <v>0.24703395471643314</v>
      </c>
      <c r="AG18" cm="1">
        <f t="array" ref="AG18">SUM($B$17:AG17/100)</f>
        <v>0.26962775893840513</v>
      </c>
      <c r="AH18" cm="1">
        <f t="array" ref="AH18">SUM($B$17:AH17/100)</f>
        <v>0.38717190605175689</v>
      </c>
      <c r="AI18" cm="1">
        <f t="array" ref="AI18">SUM($B$17:AI17/100)</f>
        <v>0.38958829644300214</v>
      </c>
      <c r="AJ18" cm="1">
        <f t="array" ref="AJ18">SUM($B$17:AJ17/100)</f>
        <v>0.47068182299689426</v>
      </c>
      <c r="AK18" cm="1">
        <f t="array" ref="AK18">SUM($B$17:AK17/100)</f>
        <v>0.50336016913583193</v>
      </c>
      <c r="AL18" cm="1">
        <f t="array" ref="AL18">SUM($B$17:AL17/100)</f>
        <v>0.50366237793805346</v>
      </c>
      <c r="AM18" cm="1">
        <f t="array" ref="AM18">SUM($B$17:AM17/100)</f>
        <v>0.50897894747199079</v>
      </c>
      <c r="AN18" cm="1">
        <f t="array" ref="AN18">SUM($B$17:AN17/100)</f>
        <v>0.54535354304817152</v>
      </c>
      <c r="AO18" cm="1">
        <f t="array" ref="AO18">SUM($B$17:AO17/100)</f>
        <v>0.55045942356048638</v>
      </c>
      <c r="AP18" cm="1">
        <f t="array" ref="AP18">SUM($B$17:AP17/100)</f>
        <v>0.5600722571056943</v>
      </c>
      <c r="AQ18" cm="1">
        <f t="array" ref="AQ18">SUM($B$17:AQ17/100)</f>
        <v>0.61529037745702375</v>
      </c>
      <c r="AR18" cm="1">
        <f t="array" ref="AR18">SUM($B$17:AR17/100)</f>
        <v>0.62129824909832421</v>
      </c>
      <c r="AS18" cm="1">
        <f t="array" ref="AS18">SUM($B$17:AS17/100)</f>
        <v>0.62747243623106708</v>
      </c>
      <c r="AT18" cm="1">
        <f t="array" ref="AT18">SUM($B$17:AT17/100)</f>
        <v>0.6817097500300966</v>
      </c>
      <c r="AU18" cm="1">
        <f t="array" ref="AU18">SUM($B$17:AU17/100)</f>
        <v>0.68982401754002265</v>
      </c>
      <c r="AV18" cm="1">
        <f t="array" ref="AV18">SUM($B$17:AV17/100)</f>
        <v>0.69602577617211137</v>
      </c>
      <c r="AW18" cm="1">
        <f t="array" ref="AW18">SUM($B$17:AW17/100)</f>
        <v>0.70315075071998512</v>
      </c>
      <c r="AX18" cm="1">
        <f t="array" ref="AX18">SUM($B$17:AX17/100)</f>
        <v>0.71269495515230086</v>
      </c>
      <c r="AY18" cm="1">
        <f t="array" ref="AY18">SUM($B$17:AY17/100)</f>
        <v>0.7270940564282079</v>
      </c>
      <c r="AZ18" cm="1">
        <f t="array" ref="AZ18">SUM($B$17:AZ17/100)</f>
        <v>0.75048490560027936</v>
      </c>
      <c r="BA18" cm="1">
        <f t="array" ref="BA18">SUM($B$17:BA17/100)</f>
        <v>0.79236747745102476</v>
      </c>
      <c r="BB18" cm="1">
        <f t="array" ref="BB18">SUM($B$17:BB17/100)</f>
        <v>0.82016022145907519</v>
      </c>
      <c r="BC18" cm="1">
        <f t="array" ref="BC18">SUM($B$17:BC17/100)</f>
        <v>0.82016613507242364</v>
      </c>
      <c r="BD18" cm="1">
        <f t="array" ref="BD18">SUM($B$17:BD17/100)</f>
        <v>0.83675894661389849</v>
      </c>
      <c r="BE18" cm="1">
        <f t="array" ref="BE18">SUM($B$17:BE17/100)</f>
        <v>0.86640794197454862</v>
      </c>
      <c r="BF18" cm="1">
        <f t="array" ref="BF18">SUM($B$17:BF17/100)</f>
        <v>0.87112207596816371</v>
      </c>
      <c r="BG18" cm="1">
        <f t="array" ref="BG18">SUM($B$17:BG17/100)</f>
        <v>0.95122605257438497</v>
      </c>
      <c r="BH18" cm="1">
        <f t="array" ref="BH18">SUM($B$17:BH17/100)</f>
        <v>0.95419746961680774</v>
      </c>
    </row>
    <row r="19" spans="1:60" x14ac:dyDescent="0.25">
      <c r="H19" t="s">
        <v>245</v>
      </c>
    </row>
    <row r="20" spans="1:60" x14ac:dyDescent="0.25">
      <c r="F20" t="s">
        <v>338</v>
      </c>
      <c r="G20" s="3" cm="1">
        <f t="array" ref="G20">SUM(OutSewage!B5:BH5*$B$17:$BH$17)/($K$24/100)</f>
        <v>73.257028567434631</v>
      </c>
      <c r="H20" s="6">
        <v>74.67</v>
      </c>
      <c r="J20" s="9">
        <f>ABS((G20-H20)/H20)</f>
        <v>1.892287977186783E-2</v>
      </c>
    </row>
    <row r="21" spans="1:60" x14ac:dyDescent="0.25">
      <c r="F21" t="s">
        <v>339</v>
      </c>
      <c r="G21" s="3" cm="1">
        <f t="array" ref="G21">SUM(OutSewage!B6:BH6*$B$17:$BH$17)/($K$24/100)</f>
        <v>10.512136591189991</v>
      </c>
      <c r="H21" s="6">
        <v>10.3</v>
      </c>
      <c r="J21" s="9">
        <f t="shared" ref="J21:J23" si="1">ABS((G21-H21)/H21)</f>
        <v>2.0595785552426252E-2</v>
      </c>
    </row>
    <row r="22" spans="1:60" x14ac:dyDescent="0.25">
      <c r="F22" t="s">
        <v>340</v>
      </c>
      <c r="G22" s="3" cm="1">
        <f t="array" ref="G22">SUM(OutSewage!B7:BH7*$B$17:$BH$17)/($K$24/100)</f>
        <v>12.432908270369698</v>
      </c>
      <c r="H22" s="6">
        <v>11.3</v>
      </c>
      <c r="J22" s="9">
        <f t="shared" si="1"/>
        <v>0.1002573690592652</v>
      </c>
    </row>
    <row r="23" spans="1:60" x14ac:dyDescent="0.25">
      <c r="F23" t="s">
        <v>341</v>
      </c>
      <c r="G23" s="3" cm="1">
        <f t="array" ref="G23">SUM(OutSewage!B8:BH8*$B$17:$BH$17)/($K$24/100)</f>
        <v>3.1598799257374268</v>
      </c>
      <c r="H23" s="6">
        <v>2.76</v>
      </c>
      <c r="J23" s="9">
        <f t="shared" si="1"/>
        <v>0.14488403106428516</v>
      </c>
    </row>
    <row r="24" spans="1:60" x14ac:dyDescent="0.25">
      <c r="F24" t="s">
        <v>346</v>
      </c>
      <c r="G24">
        <v>0.63623699622587948</v>
      </c>
      <c r="H24" s="17"/>
      <c r="J24" t="s">
        <v>366</v>
      </c>
      <c r="K24">
        <f>SUM(B17:BH17)</f>
        <v>95.419746961680758</v>
      </c>
    </row>
    <row r="25" spans="1:60" x14ac:dyDescent="0.25">
      <c r="J25" t="s">
        <v>367</v>
      </c>
      <c r="K25" s="3">
        <f>SUM(G20:G23)</f>
        <v>99.361953354731739</v>
      </c>
    </row>
    <row r="26" spans="1:60" ht="16.5" customHeight="1" x14ac:dyDescent="0.25">
      <c r="A26" t="s">
        <v>337</v>
      </c>
      <c r="B26">
        <v>6.2133784436994484</v>
      </c>
      <c r="C26">
        <v>13.166576832739905</v>
      </c>
      <c r="D26">
        <v>18.953756904950193</v>
      </c>
      <c r="E26">
        <v>15.730896992633648</v>
      </c>
      <c r="F26">
        <v>6.839364400907229</v>
      </c>
      <c r="G26">
        <v>2.2665338008541438</v>
      </c>
      <c r="H26">
        <v>5.8302939399974756</v>
      </c>
      <c r="I26">
        <v>5.948759585622784</v>
      </c>
      <c r="J26">
        <v>5.1034462987252879E-2</v>
      </c>
      <c r="K26">
        <v>6.9987000986685235</v>
      </c>
      <c r="L26">
        <v>5.0032659624640399</v>
      </c>
      <c r="M26">
        <v>0</v>
      </c>
      <c r="N26">
        <v>8.3019990423867558</v>
      </c>
      <c r="O26">
        <v>0.69547292953628992</v>
      </c>
    </row>
    <row r="27" spans="1:60" x14ac:dyDescent="0.25">
      <c r="B27">
        <f>B26/100</f>
        <v>6.2133784436994487E-2</v>
      </c>
      <c r="C27">
        <f>SUM($B$26:C26)/100</f>
        <v>0.19379955276439353</v>
      </c>
      <c r="D27">
        <f>SUM($B$26:D26)/100</f>
        <v>0.38333712181389545</v>
      </c>
      <c r="E27">
        <f>SUM($B$26:E26)/100</f>
        <v>0.54064609174023193</v>
      </c>
      <c r="F27">
        <f>SUM($B$26:F26)/100</f>
        <v>0.60903973574930415</v>
      </c>
      <c r="G27">
        <f>SUM($B$26:G26)/100</f>
        <v>0.63170507375784557</v>
      </c>
      <c r="H27">
        <f>SUM($B$26:H26)/100</f>
        <v>0.69000801315782045</v>
      </c>
      <c r="I27">
        <f>SUM($B$26:I26)/100</f>
        <v>0.74949560901404821</v>
      </c>
      <c r="J27">
        <f>SUM($B$26:J26)/100</f>
        <v>0.75000595364392064</v>
      </c>
      <c r="K27">
        <f>SUM($B$26:K26)/100</f>
        <v>0.81999295463060595</v>
      </c>
      <c r="L27">
        <f>SUM($B$26:L26)/100</f>
        <v>0.87002561425524627</v>
      </c>
      <c r="M27">
        <f>SUM($B$26:M26)/100</f>
        <v>0.87002561425524627</v>
      </c>
      <c r="N27">
        <f>SUM($B$26:N26)/100</f>
        <v>0.95304560467911381</v>
      </c>
      <c r="O27">
        <f>SUM($B$26:O26)/100</f>
        <v>0.96000033397447682</v>
      </c>
    </row>
    <row r="30" spans="1:60" x14ac:dyDescent="0.25">
      <c r="H30" t="s">
        <v>245</v>
      </c>
    </row>
    <row r="31" spans="1:60" x14ac:dyDescent="0.25">
      <c r="F31" t="s">
        <v>338</v>
      </c>
      <c r="G31" cm="1">
        <f t="array" ref="G31">(SUM(Upgaded!B5:O5*$B$26:$O$26)/($I$36/100))</f>
        <v>82.324533432730632</v>
      </c>
      <c r="H31" s="6">
        <v>86.2</v>
      </c>
      <c r="J31" s="9">
        <f>ABS((G31-H31)/H31)</f>
        <v>4.4959008901036782E-2</v>
      </c>
    </row>
    <row r="32" spans="1:60" x14ac:dyDescent="0.25">
      <c r="F32" t="s">
        <v>339</v>
      </c>
      <c r="G32" cm="1">
        <f t="array" ref="G32">(SUM(Upgaded!B6:O6*$B$26:$O$26)/($I$36/100))</f>
        <v>12.510411365962787</v>
      </c>
      <c r="H32" s="6">
        <v>13</v>
      </c>
      <c r="J32" s="9">
        <f t="shared" ref="J32:J34" si="2">ABS((G32-H32)/H32)</f>
        <v>3.7660664156708719E-2</v>
      </c>
    </row>
    <row r="33" spans="6:11" x14ac:dyDescent="0.25">
      <c r="F33" t="s">
        <v>340</v>
      </c>
      <c r="G33" cm="1">
        <f t="array" ref="G33">(SUM(Upgaded!B7:O7*$B$26:$O$26)/($I$36/100))</f>
        <v>0.68806886860058136</v>
      </c>
      <c r="H33" s="6">
        <v>0.7</v>
      </c>
      <c r="J33" s="9">
        <f t="shared" si="2"/>
        <v>1.7044473427740847E-2</v>
      </c>
    </row>
    <row r="34" spans="6:11" x14ac:dyDescent="0.25">
      <c r="F34" t="s">
        <v>341</v>
      </c>
      <c r="G34" cm="1">
        <f t="array" ref="G34">(SUM(Upgaded!B8:O8*$B$26:$O$26)/($I$36/100))</f>
        <v>0.34017380336495306</v>
      </c>
      <c r="H34" s="6">
        <v>0.1</v>
      </c>
      <c r="J34" s="9">
        <f t="shared" si="2"/>
        <v>2.4017380336495306</v>
      </c>
    </row>
    <row r="35" spans="6:11" x14ac:dyDescent="0.25">
      <c r="F35" t="s">
        <v>346</v>
      </c>
      <c r="G35">
        <v>0.12645813362729064</v>
      </c>
    </row>
    <row r="36" spans="6:11" x14ac:dyDescent="0.25">
      <c r="I36">
        <f>Upgaded!$G$24</f>
        <v>100</v>
      </c>
      <c r="J36" t="s">
        <v>366</v>
      </c>
      <c r="K36">
        <f>SUM(B26:O26)</f>
        <v>96.00003339744768</v>
      </c>
    </row>
    <row r="37" spans="6:11" x14ac:dyDescent="0.25">
      <c r="J37" t="s">
        <v>367</v>
      </c>
      <c r="K37">
        <f>SUM(G31:G34)</f>
        <v>95.863187470658943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B38-DA67-4F64-8C28-2079EBBDD124}">
  <dimension ref="A1:AJ38"/>
  <sheetViews>
    <sheetView workbookViewId="0">
      <selection activeCell="S37" sqref="S37"/>
    </sheetView>
  </sheetViews>
  <sheetFormatPr defaultRowHeight="15" x14ac:dyDescent="0.25"/>
  <cols>
    <col min="1" max="1" width="20.42578125" bestFit="1" customWidth="1"/>
    <col min="22" max="22" width="23.5703125" bestFit="1" customWidth="1"/>
    <col min="23" max="23" width="14.140625" bestFit="1" customWidth="1"/>
    <col min="25" max="25" width="16" customWidth="1"/>
    <col min="26" max="26" width="21.7109375" customWidth="1"/>
    <col min="27" max="27" width="9.42578125" customWidth="1"/>
    <col min="30" max="30" width="23.5703125" bestFit="1" customWidth="1"/>
    <col min="31" max="31" width="14.140625" bestFit="1" customWidth="1"/>
    <col min="32" max="32" width="6.85546875" bestFit="1" customWidth="1"/>
    <col min="33" max="33" width="16.28515625" bestFit="1" customWidth="1"/>
    <col min="34" max="34" width="22.140625" bestFit="1" customWidth="1"/>
    <col min="35" max="35" width="9.5703125" bestFit="1" customWidth="1"/>
  </cols>
  <sheetData>
    <row r="1" spans="1:36" x14ac:dyDescent="0.25">
      <c r="A1" t="s">
        <v>359</v>
      </c>
      <c r="V1" t="s">
        <v>358</v>
      </c>
      <c r="W1" t="s">
        <v>357</v>
      </c>
      <c r="X1" t="s">
        <v>356</v>
      </c>
      <c r="Y1" t="s">
        <v>353</v>
      </c>
      <c r="Z1" t="s">
        <v>354</v>
      </c>
      <c r="AA1" t="s">
        <v>355</v>
      </c>
      <c r="AD1" t="s">
        <v>358</v>
      </c>
      <c r="AE1" t="s">
        <v>357</v>
      </c>
      <c r="AF1" t="s">
        <v>356</v>
      </c>
      <c r="AG1" t="s">
        <v>353</v>
      </c>
      <c r="AH1" t="s">
        <v>354</v>
      </c>
      <c r="AI1" t="s">
        <v>355</v>
      </c>
      <c r="AJ1" t="s">
        <v>245</v>
      </c>
    </row>
    <row r="2" spans="1:36" x14ac:dyDescent="0.25">
      <c r="V2" s="10" t="s">
        <v>350</v>
      </c>
      <c r="W2" t="s">
        <v>338</v>
      </c>
      <c r="X2" s="11">
        <f>SQP!J5</f>
        <v>1.2939044386492517E-3</v>
      </c>
      <c r="Y2" s="11">
        <f>Firefly!J5</f>
        <v>2.3239376638563205E-2</v>
      </c>
      <c r="Z2" s="12">
        <f>LEASTSQUARES!J5</f>
        <v>7.8101313614257595E-2</v>
      </c>
      <c r="AA2" s="12">
        <f>PSO!J5</f>
        <v>1.2011630821598446E-2</v>
      </c>
      <c r="AD2" s="10" t="s">
        <v>350</v>
      </c>
      <c r="AE2" t="s">
        <v>338</v>
      </c>
      <c r="AF2" s="3">
        <f>SQP!G5</f>
        <v>54.270129620574792</v>
      </c>
      <c r="AG2" s="3">
        <f>Firefly!G5</f>
        <v>55.459574213810129</v>
      </c>
      <c r="AH2" s="3">
        <f>LEASTSQUARES!G5</f>
        <v>58.433091197892765</v>
      </c>
      <c r="AI2" s="3">
        <f>PSO!G5</f>
        <v>54.851030390530639</v>
      </c>
      <c r="AJ2">
        <v>54.2</v>
      </c>
    </row>
    <row r="3" spans="1:36" x14ac:dyDescent="0.25">
      <c r="V3" s="10"/>
      <c r="W3" t="s">
        <v>339</v>
      </c>
      <c r="X3" s="11">
        <f>SQP!J6</f>
        <v>1.517458902502713E-2</v>
      </c>
      <c r="Y3" s="11">
        <f>Firefly!J6</f>
        <v>9.6355151169064054E-3</v>
      </c>
      <c r="Z3" s="12">
        <f>LEASTSQUARES!J6</f>
        <v>0.13977602534244818</v>
      </c>
      <c r="AA3" s="12">
        <f>PSO!J6</f>
        <v>4.016405270979316E-2</v>
      </c>
      <c r="AD3" s="10"/>
      <c r="AE3" t="s">
        <v>339</v>
      </c>
      <c r="AF3" s="3">
        <f>SQP!G6</f>
        <v>7.4107744998826979</v>
      </c>
      <c r="AG3" s="3">
        <f>Firefly!G6</f>
        <v>7.3703392603534166</v>
      </c>
      <c r="AH3" s="3">
        <f>LEASTSQUARES!G6</f>
        <v>8.3203649849998715</v>
      </c>
      <c r="AI3" s="3">
        <f>PSO!G6</f>
        <v>7.5931975847814899</v>
      </c>
      <c r="AJ3">
        <v>7.3</v>
      </c>
    </row>
    <row r="4" spans="1:36" x14ac:dyDescent="0.25">
      <c r="V4" s="10"/>
      <c r="W4" t="s">
        <v>340</v>
      </c>
      <c r="X4" s="11">
        <f>SQP!J7</f>
        <v>6.1134876489968619E-2</v>
      </c>
      <c r="Y4" s="11">
        <f>Firefly!J7</f>
        <v>3.6749015565945467E-2</v>
      </c>
      <c r="Z4" s="12">
        <f>LEASTSQUARES!J7</f>
        <v>0.14966857364468764</v>
      </c>
      <c r="AA4" s="12">
        <f>PSO!J7</f>
        <v>3.8603803088693482E-2</v>
      </c>
      <c r="AD4" s="10"/>
      <c r="AE4" t="s">
        <v>340</v>
      </c>
      <c r="AF4" s="3">
        <f>SQP!G7</f>
        <v>36.29081277595693</v>
      </c>
      <c r="AG4" s="3">
        <f>Firefly!G7</f>
        <v>35.456816332355338</v>
      </c>
      <c r="AH4" s="3">
        <f>LEASTSQUARES!G7</f>
        <v>29.081334781351686</v>
      </c>
      <c r="AI4" s="3">
        <f>PSO!G7</f>
        <v>35.52025006563332</v>
      </c>
      <c r="AJ4">
        <v>34.200000000000003</v>
      </c>
    </row>
    <row r="5" spans="1:36" x14ac:dyDescent="0.25">
      <c r="V5" s="10"/>
      <c r="W5" t="s">
        <v>341</v>
      </c>
      <c r="X5" s="11">
        <f>SQP!J8</f>
        <v>0.47185337551000145</v>
      </c>
      <c r="Y5" s="11">
        <f>Firefly!J8</f>
        <v>0.5585755784698242</v>
      </c>
      <c r="Z5" s="12">
        <f>LEASTSQUARES!J8</f>
        <v>0.11392929784218118</v>
      </c>
      <c r="AA5" s="12">
        <f>PSO!J8</f>
        <v>0.46563208420838209</v>
      </c>
      <c r="AD5" s="10"/>
      <c r="AE5" t="s">
        <v>341</v>
      </c>
      <c r="AF5" s="3">
        <f>SQP!G8</f>
        <v>1.9013278481639948</v>
      </c>
      <c r="AG5" s="3">
        <f>Firefly!G8</f>
        <v>1.589127917508633</v>
      </c>
      <c r="AH5" s="3">
        <f>LEASTSQUARES!G8</f>
        <v>4.0101454722318524</v>
      </c>
      <c r="AI5" s="3">
        <f>PSO!G8</f>
        <v>1.9237244968498246</v>
      </c>
      <c r="AJ5">
        <v>3.6</v>
      </c>
    </row>
    <row r="6" spans="1:36" x14ac:dyDescent="0.25">
      <c r="V6" s="10"/>
      <c r="W6" t="s">
        <v>342</v>
      </c>
      <c r="X6" s="11">
        <f>SQP!J9</f>
        <v>3.0845058401412287E-2</v>
      </c>
      <c r="Y6" s="11">
        <f>Firefly!J9</f>
        <v>3.0983920822901724E-2</v>
      </c>
      <c r="Z6" s="12">
        <f>LEASTSQUARES!J9</f>
        <v>1.1743007451061613</v>
      </c>
      <c r="AA6" s="12">
        <f>PSO!J9</f>
        <v>5.2720034896579941E-2</v>
      </c>
      <c r="AD6" s="10"/>
      <c r="AE6" t="s">
        <v>342</v>
      </c>
      <c r="AF6" s="3">
        <f>SQP!G9</f>
        <v>16.256426570990271</v>
      </c>
      <c r="AG6" s="3">
        <f>Firefly!G9</f>
        <v>16.25861643137716</v>
      </c>
      <c r="AH6" s="3">
        <f>LEASTSQUARES!G9</f>
        <v>34.288722750324162</v>
      </c>
      <c r="AI6" s="3">
        <f>PSO!G9</f>
        <v>16.601394950319065</v>
      </c>
      <c r="AJ6">
        <v>15.77</v>
      </c>
    </row>
    <row r="7" spans="1:36" x14ac:dyDescent="0.25">
      <c r="V7" s="10"/>
      <c r="W7" t="s">
        <v>343</v>
      </c>
      <c r="X7" s="11">
        <f>SQP!J10</f>
        <v>0.18501952983324016</v>
      </c>
      <c r="Y7" s="11">
        <f>Firefly!J10</f>
        <v>9.5177984597150711E-2</v>
      </c>
      <c r="Z7" s="12">
        <f>LEASTSQUARES!J10</f>
        <v>0.64963787924850336</v>
      </c>
      <c r="AA7" s="12">
        <f>PSO!J10</f>
        <v>6.6741843090717637E-2</v>
      </c>
      <c r="AD7" s="10"/>
      <c r="AE7" t="s">
        <v>343</v>
      </c>
      <c r="AF7" s="3">
        <f>SQP!G10</f>
        <v>33.071907479367113</v>
      </c>
      <c r="AG7" s="3">
        <f>Firefly!G10</f>
        <v>36.717677385047622</v>
      </c>
      <c r="AH7" s="3">
        <f>LEASTSQUARES!G10</f>
        <v>14.217694860095731</v>
      </c>
      <c r="AI7" s="3">
        <f>PSO!G10</f>
        <v>37.871616007378677</v>
      </c>
      <c r="AJ7">
        <v>40.58</v>
      </c>
    </row>
    <row r="8" spans="1:36" x14ac:dyDescent="0.25">
      <c r="V8" s="10"/>
      <c r="W8" t="s">
        <v>344</v>
      </c>
      <c r="X8" s="11">
        <f>SQP!J11</f>
        <v>3.4525038990468347E-2</v>
      </c>
      <c r="Y8" s="11">
        <f>Firefly!J11</f>
        <v>3.1239892982887367E-2</v>
      </c>
      <c r="Z8" s="12">
        <f>LEASTSQUARES!J11</f>
        <v>1.1299618343883451</v>
      </c>
      <c r="AA8" s="12">
        <f>PSO!J11</f>
        <v>5.733751858980312E-2</v>
      </c>
      <c r="AD8" s="10"/>
      <c r="AE8" t="s">
        <v>344</v>
      </c>
      <c r="AF8" s="3">
        <f>SQP!G11</f>
        <v>13.510897009215517</v>
      </c>
      <c r="AG8" s="3">
        <f>Firefly!G11</f>
        <v>13.46799300235651</v>
      </c>
      <c r="AH8" s="3">
        <f>LEASTSQUARES!G11</f>
        <v>27.817301557111787</v>
      </c>
      <c r="AI8" s="3">
        <f>PSO!G11</f>
        <v>13.808827992782829</v>
      </c>
      <c r="AJ8">
        <v>13.06</v>
      </c>
    </row>
    <row r="9" spans="1:36" x14ac:dyDescent="0.25">
      <c r="V9" s="10"/>
      <c r="W9" t="s">
        <v>345</v>
      </c>
      <c r="X9" s="11">
        <f>SQP!J12</f>
        <v>5.2557721242283618E-2</v>
      </c>
      <c r="Y9" s="11">
        <f>Firefly!J12</f>
        <v>6.2267029422897878E-2</v>
      </c>
      <c r="Z9" s="12">
        <f>LEASTSQUARES!J12</f>
        <v>0.23640026157786134</v>
      </c>
      <c r="AA9" s="12">
        <f>PSO!J12</f>
        <v>0.13516669802482859</v>
      </c>
      <c r="AD9" s="10"/>
      <c r="AE9" t="s">
        <v>345</v>
      </c>
      <c r="AF9" s="3">
        <f>SQP!G12</f>
        <v>26.41919880318132</v>
      </c>
      <c r="AG9" s="3">
        <f>Firefly!G12</f>
        <v>26.662902438514738</v>
      </c>
      <c r="AH9" s="3">
        <f>LEASTSQUARES!G12</f>
        <v>19.166353434395681</v>
      </c>
      <c r="AI9" s="3">
        <f>PSO!G12</f>
        <v>28.492684120423199</v>
      </c>
      <c r="AJ9">
        <v>25.1</v>
      </c>
    </row>
    <row r="10" spans="1:36" x14ac:dyDescent="0.25">
      <c r="V10" s="10"/>
      <c r="W10" t="s">
        <v>346</v>
      </c>
      <c r="X10" s="11">
        <f>In!K26</f>
        <v>0</v>
      </c>
      <c r="Y10" s="11">
        <f>In!K41</f>
        <v>0</v>
      </c>
      <c r="Z10" s="11">
        <f>LEASTSQUARES!J13</f>
        <v>0</v>
      </c>
      <c r="AA10" s="12">
        <f>PSO!J13</f>
        <v>0</v>
      </c>
      <c r="AD10" s="10"/>
      <c r="AE10" t="s">
        <v>346</v>
      </c>
      <c r="AF10" s="3">
        <f>SQP!G13</f>
        <v>0.25341902567365959</v>
      </c>
      <c r="AG10" s="3">
        <f>Firefly!G13</f>
        <v>0.25502390494822225</v>
      </c>
      <c r="AH10" s="3">
        <f>LEASTSQUARES!G13</f>
        <v>0.26490751659415024</v>
      </c>
      <c r="AI10" s="3">
        <f>PSO!G13</f>
        <v>0.2662879051925528</v>
      </c>
      <c r="AJ10" s="3"/>
    </row>
    <row r="11" spans="1:36" x14ac:dyDescent="0.25">
      <c r="X11" s="11"/>
      <c r="Y11" s="11"/>
      <c r="Z11" s="12"/>
      <c r="AA11" s="12"/>
      <c r="AF11" s="3"/>
      <c r="AG11" s="3"/>
      <c r="AH11" s="3"/>
      <c r="AI11" s="3"/>
      <c r="AJ11" s="3"/>
    </row>
    <row r="12" spans="1:36" x14ac:dyDescent="0.25">
      <c r="V12" s="10" t="s">
        <v>351</v>
      </c>
      <c r="W12" t="s">
        <v>338</v>
      </c>
      <c r="X12" s="11">
        <f>SQP!J20</f>
        <v>2.8299504254265385E-3</v>
      </c>
      <c r="Y12" s="11">
        <f>Firefly!J20</f>
        <v>2.9083259256787695E-2</v>
      </c>
      <c r="Z12" s="12">
        <f>LEASTSQUARES!J20</f>
        <v>2.2621057533566417E-2</v>
      </c>
      <c r="AA12" s="12">
        <f>PSO!J20</f>
        <v>1.892287977186783E-2</v>
      </c>
      <c r="AD12" s="10" t="s">
        <v>351</v>
      </c>
      <c r="AE12" t="s">
        <v>338</v>
      </c>
      <c r="AF12" s="3">
        <f>SQP!G20</f>
        <v>74.881312398266601</v>
      </c>
      <c r="AG12" s="3">
        <f>Firefly!G20</f>
        <v>72.498353031295665</v>
      </c>
      <c r="AH12" s="3">
        <f>LEASTSQUARES!G20</f>
        <v>72.980885633968597</v>
      </c>
      <c r="AI12" s="3">
        <f>PSO!G20</f>
        <v>73.257028567434631</v>
      </c>
      <c r="AJ12">
        <v>74.67</v>
      </c>
    </row>
    <row r="13" spans="1:36" x14ac:dyDescent="0.25">
      <c r="V13" s="10"/>
      <c r="W13" t="s">
        <v>339</v>
      </c>
      <c r="X13" s="11">
        <f>SQP!J21</f>
        <v>2.3080519893266219E-2</v>
      </c>
      <c r="Y13" s="11">
        <f>Firefly!J21</f>
        <v>8.639188119878223E-2</v>
      </c>
      <c r="Z13" s="12">
        <f>LEASTSQUARES!J21</f>
        <v>9.8228115481477753E-4</v>
      </c>
      <c r="AA13" s="12">
        <f>PSO!J21</f>
        <v>2.0595785552426252E-2</v>
      </c>
      <c r="AD13" s="10"/>
      <c r="AE13" t="s">
        <v>339</v>
      </c>
      <c r="AF13" s="3">
        <f>SQP!G21</f>
        <v>10.537729354900643</v>
      </c>
      <c r="AG13" s="3">
        <f>Firefly!G21</f>
        <v>9.4101636236525437</v>
      </c>
      <c r="AH13" s="3">
        <f>LEASTSQUARES!G21</f>
        <v>10.289882504105409</v>
      </c>
      <c r="AI13" s="3">
        <f>PSO!G21</f>
        <v>10.512136591189991</v>
      </c>
      <c r="AJ13">
        <v>10.3</v>
      </c>
    </row>
    <row r="14" spans="1:36" x14ac:dyDescent="0.25">
      <c r="V14" s="10"/>
      <c r="W14" t="s">
        <v>340</v>
      </c>
      <c r="X14" s="11">
        <f>SQP!J22</f>
        <v>5.1925552924199661E-2</v>
      </c>
      <c r="Y14" s="11">
        <f>Firefly!J22</f>
        <v>0.17828279782429798</v>
      </c>
      <c r="Z14" s="12">
        <f>LEASTSQUARES!J22</f>
        <v>0.13124651799110248</v>
      </c>
      <c r="AA14" s="12">
        <f>PSO!J22</f>
        <v>0.1002573690592652</v>
      </c>
      <c r="AD14" s="10"/>
      <c r="AE14" t="s">
        <v>340</v>
      </c>
      <c r="AF14" s="3">
        <f>SQP!G22</f>
        <v>10.713241251956545</v>
      </c>
      <c r="AG14" s="3">
        <f>Firefly!G22</f>
        <v>13.314595615414568</v>
      </c>
      <c r="AH14" s="3">
        <f>LEASTSQUARES!G22</f>
        <v>9.8169143467005426</v>
      </c>
      <c r="AI14" s="3">
        <f>PSO!G22</f>
        <v>12.432908270369698</v>
      </c>
      <c r="AJ14">
        <v>11.3</v>
      </c>
    </row>
    <row r="15" spans="1:36" x14ac:dyDescent="0.25">
      <c r="V15" s="10"/>
      <c r="W15" t="s">
        <v>341</v>
      </c>
      <c r="X15" s="11">
        <f>SQP!J23</f>
        <v>2.0129387276463045E-2</v>
      </c>
      <c r="Y15" s="11">
        <f>Firefly!J23</f>
        <v>0.4830868825966797</v>
      </c>
      <c r="Z15" s="12">
        <f>LEASTSQUARES!J23</f>
        <v>6.5892416958523672E-2</v>
      </c>
      <c r="AA15" s="12">
        <f>PSO!J23</f>
        <v>0.14488403106428516</v>
      </c>
      <c r="AD15" s="10"/>
      <c r="AE15" t="s">
        <v>341</v>
      </c>
      <c r="AF15" s="3">
        <f>SQP!G23</f>
        <v>2.7044428911169618</v>
      </c>
      <c r="AG15" s="3">
        <f>Firefly!G23</f>
        <v>4.0933197959668357</v>
      </c>
      <c r="AH15" s="3">
        <f>LEASTSQUARES!G23</f>
        <v>2.9418630708055251</v>
      </c>
      <c r="AI15" s="3">
        <f>PSO!G23</f>
        <v>3.1598799257374268</v>
      </c>
      <c r="AJ15">
        <v>2.76</v>
      </c>
    </row>
    <row r="16" spans="1:36" x14ac:dyDescent="0.25">
      <c r="X16" s="11"/>
      <c r="Y16" s="11"/>
      <c r="Z16" s="12"/>
      <c r="AA16" s="12"/>
      <c r="AE16" t="s">
        <v>346</v>
      </c>
      <c r="AF16" s="3">
        <f>SQP!G24</f>
        <v>0.6153798744565151</v>
      </c>
      <c r="AG16" s="3">
        <f>Firefly!G24</f>
        <v>0.59379201946302329</v>
      </c>
      <c r="AH16" s="3">
        <f>LEASTSQUARES!G24</f>
        <v>0.6424326911544137</v>
      </c>
      <c r="AI16" s="3">
        <f>PSO!G24</f>
        <v>0.63623699622587948</v>
      </c>
      <c r="AJ16" s="3"/>
    </row>
    <row r="17" spans="1:36" x14ac:dyDescent="0.25">
      <c r="V17" s="13" t="s">
        <v>352</v>
      </c>
      <c r="W17" t="s">
        <v>338</v>
      </c>
      <c r="X17" s="11">
        <f>SQP!J29</f>
        <v>9.1481037550934763E-4</v>
      </c>
      <c r="Y17" s="11">
        <f>Firefly!J29</f>
        <v>6.1723360589933619E-3</v>
      </c>
      <c r="Z17" s="12">
        <f>LEASTSQUARES!J31</f>
        <v>3.8759148565946144E-2</v>
      </c>
      <c r="AA17" s="12">
        <f>PSO!J31</f>
        <v>4.4959008901036782E-2</v>
      </c>
      <c r="AD17" s="10"/>
      <c r="AF17" s="3"/>
      <c r="AG17" s="3"/>
      <c r="AH17" s="3"/>
      <c r="AI17" s="3"/>
      <c r="AJ17" s="3"/>
    </row>
    <row r="18" spans="1:36" x14ac:dyDescent="0.25">
      <c r="V18" s="13"/>
      <c r="W18" t="s">
        <v>339</v>
      </c>
      <c r="X18" s="11">
        <f>SQP!J30</f>
        <v>3.4423382748511082E-2</v>
      </c>
      <c r="Y18" s="11">
        <f>Firefly!J30</f>
        <v>6.4037446475104245E-2</v>
      </c>
      <c r="Z18" s="12">
        <f>LEASTSQUARES!J32</f>
        <v>6.8472410594476715E-2</v>
      </c>
      <c r="AA18" s="12">
        <f>PSO!J32</f>
        <v>3.7660664156708719E-2</v>
      </c>
      <c r="AD18" s="13" t="s">
        <v>352</v>
      </c>
      <c r="AE18" t="s">
        <v>338</v>
      </c>
      <c r="AF18" s="3">
        <f>SQP!G29</f>
        <v>86.278856654368909</v>
      </c>
      <c r="AG18" s="3">
        <f>Firefly!G29</f>
        <v>86.732055368285231</v>
      </c>
      <c r="AH18" s="3">
        <f>LEASTSQUARES!G31</f>
        <v>82.858961393615445</v>
      </c>
      <c r="AI18" s="3">
        <f>PSO!G31</f>
        <v>82.324533432730632</v>
      </c>
      <c r="AJ18">
        <v>86.2</v>
      </c>
    </row>
    <row r="19" spans="1:36" x14ac:dyDescent="0.25">
      <c r="V19" s="13"/>
      <c r="W19" t="s">
        <v>340</v>
      </c>
      <c r="X19" s="11">
        <f>SQP!J31</f>
        <v>1.7065040022828146E-2</v>
      </c>
      <c r="Y19" s="11">
        <f>Firefly!J31</f>
        <v>4.2625503936447914E-2</v>
      </c>
      <c r="Z19" s="12">
        <f>LEASTSQUARES!J33</f>
        <v>0.21872323213204967</v>
      </c>
      <c r="AA19" s="12">
        <f>PSO!J33</f>
        <v>1.7044473427740847E-2</v>
      </c>
      <c r="AD19" s="13"/>
      <c r="AE19" t="s">
        <v>339</v>
      </c>
      <c r="AF19" s="3">
        <f>SQP!G30</f>
        <v>12.552496024269356</v>
      </c>
      <c r="AG19" s="3">
        <f>Firefly!G30</f>
        <v>12.167513195823645</v>
      </c>
      <c r="AH19" s="3">
        <f>LEASTSQUARES!G32</f>
        <v>12.109858662271803</v>
      </c>
      <c r="AI19" s="3">
        <f>PSO!G32</f>
        <v>12.510411365962787</v>
      </c>
      <c r="AJ19">
        <v>13</v>
      </c>
    </row>
    <row r="20" spans="1:36" x14ac:dyDescent="0.25">
      <c r="V20" s="13"/>
      <c r="W20" t="s">
        <v>341</v>
      </c>
      <c r="X20" s="11">
        <f>SQP!J32</f>
        <v>2.4015805642250556</v>
      </c>
      <c r="Y20" s="11">
        <f>Firefly!J32</f>
        <v>1.9093620592002172</v>
      </c>
      <c r="Z20" s="12">
        <f>LEASTSQUARES!J34</f>
        <v>2.4079185625542689</v>
      </c>
      <c r="AA20" s="12">
        <f>PSO!J34</f>
        <v>2.4017380336495306</v>
      </c>
      <c r="AD20" s="13"/>
      <c r="AE20" t="s">
        <v>340</v>
      </c>
      <c r="AF20" s="3">
        <f>SQP!G31</f>
        <v>0.68805447198402025</v>
      </c>
      <c r="AG20" s="3">
        <f>Firefly!G31</f>
        <v>0.67016214724448642</v>
      </c>
      <c r="AH20" s="3">
        <f>LEASTSQUARES!G33</f>
        <v>0.5468937375075652</v>
      </c>
      <c r="AI20" s="3">
        <f>PSO!G33</f>
        <v>0.68806886860058136</v>
      </c>
      <c r="AJ20">
        <v>0.7</v>
      </c>
    </row>
    <row r="21" spans="1:36" x14ac:dyDescent="0.25">
      <c r="AD21" s="13"/>
      <c r="AE21" t="s">
        <v>341</v>
      </c>
      <c r="AF21" s="3">
        <f>SQP!G32</f>
        <v>0.34015805642250557</v>
      </c>
      <c r="AG21" s="3">
        <f>Firefly!G32</f>
        <v>0.29093620592002173</v>
      </c>
      <c r="AH21" s="3">
        <f>LEASTSQUARES!G34</f>
        <v>0.34079185625542691</v>
      </c>
      <c r="AI21" s="3">
        <f>PSO!G34</f>
        <v>0.34017380336495306</v>
      </c>
      <c r="AJ21">
        <v>0.1</v>
      </c>
    </row>
    <row r="22" spans="1:36" x14ac:dyDescent="0.25">
      <c r="A22" t="s">
        <v>360</v>
      </c>
      <c r="X22" s="11"/>
      <c r="Y22" s="11"/>
      <c r="Z22" s="11"/>
      <c r="AA22" s="11"/>
      <c r="AD22" s="10"/>
      <c r="AE22" t="s">
        <v>346</v>
      </c>
      <c r="AF22" s="3">
        <f>SQP!G33</f>
        <v>0.12078633731079215</v>
      </c>
      <c r="AG22" s="3">
        <f>Firefly!G33</f>
        <v>0.12487701421424283</v>
      </c>
      <c r="AH22" s="3">
        <f>LEASTSQUARES!G35</f>
        <v>0.12628913851034457</v>
      </c>
      <c r="AI22" s="3">
        <f>PSO!G35</f>
        <v>0.12645813362729064</v>
      </c>
      <c r="AJ22" s="3"/>
    </row>
    <row r="23" spans="1:36" x14ac:dyDescent="0.25">
      <c r="AD23" s="10"/>
      <c r="AE23" s="17"/>
      <c r="AF23" s="17"/>
      <c r="AG23" s="17"/>
      <c r="AH23" s="17"/>
      <c r="AI23" s="17"/>
    </row>
    <row r="24" spans="1:36" x14ac:dyDescent="0.25">
      <c r="AD24" s="17"/>
      <c r="AE24" s="17"/>
      <c r="AF24" s="17"/>
      <c r="AG24" s="17"/>
      <c r="AH24" s="17"/>
      <c r="AI24" s="17"/>
    </row>
    <row r="25" spans="1:36" x14ac:dyDescent="0.25">
      <c r="AD25" s="17"/>
      <c r="AE25" s="17"/>
      <c r="AF25" s="17"/>
      <c r="AG25" s="17"/>
      <c r="AH25" s="17"/>
      <c r="AI25" s="17"/>
    </row>
    <row r="26" spans="1:36" x14ac:dyDescent="0.25">
      <c r="AD26" s="17"/>
      <c r="AE26" s="17"/>
      <c r="AF26" s="17"/>
      <c r="AG26" s="17"/>
      <c r="AH26" s="17"/>
      <c r="AI26" s="17"/>
    </row>
    <row r="38" spans="1:1" x14ac:dyDescent="0.25">
      <c r="A38" t="s">
        <v>361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906-3B06-4302-93DE-5A94E5106A60}">
  <dimension ref="A1:KS65"/>
  <sheetViews>
    <sheetView workbookViewId="0">
      <selection activeCell="I26" sqref="I26"/>
    </sheetView>
  </sheetViews>
  <sheetFormatPr defaultRowHeight="15" x14ac:dyDescent="0.25"/>
  <cols>
    <col min="1" max="1" width="16.28515625" bestFit="1" customWidth="1"/>
    <col min="2" max="4" width="11.7109375" customWidth="1"/>
    <col min="5" max="5" width="13.7109375" customWidth="1"/>
    <col min="6" max="6" width="14.140625" customWidth="1"/>
    <col min="7" max="7" width="14" bestFit="1" customWidth="1"/>
    <col min="8" max="8" width="14.140625" bestFit="1" customWidth="1"/>
    <col min="9" max="9" width="11.7109375" customWidth="1"/>
    <col min="10" max="10" width="13.5703125" customWidth="1"/>
    <col min="11" max="11" width="18.28515625" bestFit="1" customWidth="1"/>
    <col min="12" max="12" width="11.7109375" customWidth="1"/>
    <col min="13" max="13" width="13.28515625" customWidth="1"/>
    <col min="14" max="14" width="12.5703125" customWidth="1"/>
    <col min="15" max="15" width="11.7109375" customWidth="1"/>
    <col min="16" max="16" width="12.7109375" customWidth="1"/>
    <col min="17" max="17" width="13.85546875" customWidth="1"/>
    <col min="18" max="19" width="11.7109375" customWidth="1"/>
    <col min="20" max="20" width="12.28515625" customWidth="1"/>
    <col min="21" max="22" width="11.7109375" customWidth="1"/>
  </cols>
  <sheetData>
    <row r="1" spans="1:23" x14ac:dyDescent="0.25">
      <c r="A1" t="s">
        <v>332</v>
      </c>
      <c r="B1" t="s">
        <v>318</v>
      </c>
      <c r="C1" t="s">
        <v>318</v>
      </c>
      <c r="D1" t="s">
        <v>318</v>
      </c>
      <c r="E1" t="s">
        <v>318</v>
      </c>
      <c r="F1" t="s">
        <v>320</v>
      </c>
      <c r="G1" t="s">
        <v>320</v>
      </c>
      <c r="H1" t="s">
        <v>320</v>
      </c>
      <c r="I1" t="s">
        <v>320</v>
      </c>
      <c r="J1" t="s">
        <v>320</v>
      </c>
      <c r="K1" t="s">
        <v>320</v>
      </c>
      <c r="L1" t="s">
        <v>323</v>
      </c>
      <c r="M1" t="s">
        <v>323</v>
      </c>
      <c r="N1" t="s">
        <v>323</v>
      </c>
      <c r="O1" t="s">
        <v>323</v>
      </c>
      <c r="P1" t="s">
        <v>323</v>
      </c>
      <c r="Q1" t="s">
        <v>323</v>
      </c>
      <c r="R1" t="s">
        <v>323</v>
      </c>
      <c r="S1" t="s">
        <v>324</v>
      </c>
      <c r="T1" t="s">
        <v>324</v>
      </c>
      <c r="U1" t="s">
        <v>324</v>
      </c>
      <c r="V1" t="s">
        <v>324</v>
      </c>
    </row>
    <row r="2" spans="1:23" x14ac:dyDescent="0.25">
      <c r="A2" t="s">
        <v>333</v>
      </c>
      <c r="B2" s="4" t="s">
        <v>191</v>
      </c>
      <c r="C2" s="4" t="s">
        <v>209</v>
      </c>
      <c r="D2" s="4" t="s">
        <v>319</v>
      </c>
      <c r="E2" s="4" t="s">
        <v>347</v>
      </c>
      <c r="F2" s="4" t="s">
        <v>321</v>
      </c>
      <c r="G2" s="4" t="s">
        <v>206</v>
      </c>
      <c r="H2" s="4" t="s">
        <v>205</v>
      </c>
      <c r="I2" s="4" t="s">
        <v>322</v>
      </c>
      <c r="J2" s="4" t="s">
        <v>208</v>
      </c>
      <c r="K2" s="4" t="s">
        <v>210</v>
      </c>
      <c r="L2" s="4" t="s">
        <v>190</v>
      </c>
      <c r="M2" s="4" t="s">
        <v>203</v>
      </c>
      <c r="N2" s="4" t="s">
        <v>198</v>
      </c>
      <c r="O2" s="4" t="s">
        <v>211</v>
      </c>
      <c r="P2" s="4" t="s">
        <v>183</v>
      </c>
      <c r="Q2" s="4" t="s">
        <v>204</v>
      </c>
      <c r="R2" s="4" t="s">
        <v>207</v>
      </c>
      <c r="S2" s="4" t="s">
        <v>166</v>
      </c>
      <c r="T2" s="4" t="s">
        <v>193</v>
      </c>
      <c r="U2" s="4" t="s">
        <v>261</v>
      </c>
      <c r="V2" s="4" t="s">
        <v>189</v>
      </c>
    </row>
    <row r="3" spans="1:23" x14ac:dyDescent="0.25">
      <c r="A3" t="s">
        <v>334</v>
      </c>
      <c r="B3" s="4">
        <v>232.96</v>
      </c>
      <c r="C3" s="4">
        <v>415.5</v>
      </c>
      <c r="D3" s="4">
        <v>117.9</v>
      </c>
      <c r="E3" s="4">
        <v>520</v>
      </c>
      <c r="F3" s="4">
        <v>351</v>
      </c>
      <c r="G3" s="4">
        <v>361</v>
      </c>
      <c r="H3" s="4">
        <v>359.35199999999998</v>
      </c>
      <c r="I3" s="4">
        <v>359.85</v>
      </c>
      <c r="J3" s="4">
        <v>397</v>
      </c>
      <c r="K3" s="4">
        <v>419.29899999999998</v>
      </c>
      <c r="L3" s="4">
        <v>212.9</v>
      </c>
      <c r="M3" s="4">
        <v>333.8</v>
      </c>
      <c r="N3" s="4">
        <v>264.10000000000002</v>
      </c>
      <c r="O3" s="4">
        <v>425.85</v>
      </c>
      <c r="P3" s="4">
        <v>131.1</v>
      </c>
      <c r="Q3" s="4">
        <v>354.85</v>
      </c>
      <c r="R3" s="4">
        <v>385.2</v>
      </c>
      <c r="S3" s="4">
        <v>205</v>
      </c>
      <c r="T3" s="4">
        <v>245.5</v>
      </c>
      <c r="U3" s="4">
        <v>181.84</v>
      </c>
      <c r="V3" s="4">
        <v>191.00399999999999</v>
      </c>
    </row>
    <row r="4" spans="1:23" x14ac:dyDescent="0.25">
      <c r="A4" t="s">
        <v>326</v>
      </c>
      <c r="B4" s="4">
        <v>1.56</v>
      </c>
      <c r="C4" s="4">
        <v>1.52</v>
      </c>
      <c r="D4" s="4">
        <v>1.05</v>
      </c>
      <c r="E4" s="4">
        <v>1.54</v>
      </c>
      <c r="F4" s="4">
        <v>0.85299999999999998</v>
      </c>
      <c r="G4" s="4">
        <v>0.94099999999999995</v>
      </c>
      <c r="H4" s="4">
        <v>0.89400000000000002</v>
      </c>
      <c r="I4" s="4">
        <v>0.89500000000000002</v>
      </c>
      <c r="J4" s="4">
        <v>0.82399999999999995</v>
      </c>
      <c r="K4" s="4">
        <v>0.9</v>
      </c>
      <c r="L4" s="4">
        <v>1.42</v>
      </c>
      <c r="M4" s="4">
        <v>1.46</v>
      </c>
      <c r="N4" s="4">
        <v>1.7</v>
      </c>
      <c r="O4" s="4">
        <v>1.61</v>
      </c>
      <c r="P4" s="4">
        <v>1</v>
      </c>
      <c r="Q4" s="4">
        <v>1.34</v>
      </c>
      <c r="R4" s="4">
        <v>1.3</v>
      </c>
      <c r="S4" s="4">
        <v>1.1100000000000001</v>
      </c>
      <c r="T4" s="4">
        <v>1.3440000000000001</v>
      </c>
      <c r="U4" s="4">
        <v>1.07</v>
      </c>
      <c r="V4" s="4">
        <v>1.05</v>
      </c>
      <c r="W4" s="8"/>
    </row>
    <row r="5" spans="1:23" x14ac:dyDescent="0.25">
      <c r="A5" t="s">
        <v>0</v>
      </c>
      <c r="B5" s="4">
        <v>180.16</v>
      </c>
      <c r="C5" s="4">
        <v>150.13</v>
      </c>
      <c r="D5" s="4">
        <v>60.05</v>
      </c>
      <c r="E5" s="4">
        <v>180.15600000000001</v>
      </c>
      <c r="F5" s="4">
        <v>256.39999999999998</v>
      </c>
      <c r="G5" s="4">
        <v>284.48</v>
      </c>
      <c r="H5" s="4">
        <v>254.41</v>
      </c>
      <c r="I5" s="4">
        <v>284.47000000000003</v>
      </c>
      <c r="J5" s="4">
        <v>312.52999999999997</v>
      </c>
      <c r="K5" s="4">
        <v>340.59</v>
      </c>
      <c r="L5" s="4">
        <v>89.09</v>
      </c>
      <c r="M5" s="4">
        <v>147.13</v>
      </c>
      <c r="N5" s="4">
        <v>133.11000000000001</v>
      </c>
      <c r="O5" s="4">
        <v>75.069999999999993</v>
      </c>
      <c r="P5" s="4">
        <v>131.16999999999999</v>
      </c>
      <c r="Q5" s="4">
        <v>165.19</v>
      </c>
      <c r="R5" s="4">
        <v>181.19</v>
      </c>
      <c r="S5" s="4">
        <v>124.14</v>
      </c>
      <c r="T5" s="4">
        <v>110.11</v>
      </c>
      <c r="U5" s="4">
        <v>94.11</v>
      </c>
      <c r="V5" s="4">
        <v>108.14</v>
      </c>
    </row>
    <row r="6" spans="1:23" x14ac:dyDescent="0.25">
      <c r="A6" t="s">
        <v>1</v>
      </c>
      <c r="B6" s="4">
        <v>0.39964475999999999</v>
      </c>
      <c r="C6" s="4">
        <v>0.39965363399999998</v>
      </c>
      <c r="D6" s="4">
        <v>0.39966694400000002</v>
      </c>
      <c r="E6" s="4">
        <v>0.39965363351761807</v>
      </c>
      <c r="F6" s="4">
        <v>0.74882995299999999</v>
      </c>
      <c r="G6" s="4">
        <v>0.75928008999999996</v>
      </c>
      <c r="H6" s="4">
        <v>0.75468731600000005</v>
      </c>
      <c r="I6" s="4">
        <v>0.75930678100000004</v>
      </c>
      <c r="J6" s="4">
        <v>0.76792627899999999</v>
      </c>
      <c r="K6" s="4">
        <v>0.77512551699999999</v>
      </c>
      <c r="L6" s="4">
        <v>0.40408575600000002</v>
      </c>
      <c r="M6" s="4">
        <v>0.407802624</v>
      </c>
      <c r="N6" s="4">
        <v>0.36060401199999997</v>
      </c>
      <c r="O6" s="4">
        <v>0.31970161200000002</v>
      </c>
      <c r="P6" s="4">
        <v>0.54890600000000001</v>
      </c>
      <c r="Q6" s="4">
        <v>0.653792602</v>
      </c>
      <c r="R6" s="4">
        <v>0.596059385</v>
      </c>
      <c r="S6" s="4">
        <v>0.676655389</v>
      </c>
      <c r="T6" s="4">
        <v>0.65389156299999995</v>
      </c>
      <c r="U6" s="4">
        <v>0.76506216100000002</v>
      </c>
      <c r="V6" s="4">
        <v>0.77677085300000004</v>
      </c>
    </row>
    <row r="7" spans="1:23" x14ac:dyDescent="0.25">
      <c r="A7" t="s">
        <v>2</v>
      </c>
      <c r="B7" s="4">
        <v>6.6607E-2</v>
      </c>
      <c r="C7" s="4">
        <v>6.6609000000000002E-2</v>
      </c>
      <c r="D7" s="4">
        <v>6.6611000000000004E-2</v>
      </c>
      <c r="E7" s="4">
        <v>6.6608938919603011E-2</v>
      </c>
      <c r="F7" s="4">
        <v>0.124805</v>
      </c>
      <c r="G7" s="4">
        <v>0.12654699999999999</v>
      </c>
      <c r="H7" s="4">
        <v>0.11792</v>
      </c>
      <c r="I7" s="4">
        <v>0.119521</v>
      </c>
      <c r="J7" s="4">
        <v>0.12798799999999999</v>
      </c>
      <c r="K7" s="4">
        <v>0.129188</v>
      </c>
      <c r="L7" s="4">
        <v>7.8572000000000003E-2</v>
      </c>
      <c r="M7" s="4">
        <v>6.1170000000000002E-2</v>
      </c>
      <c r="N7" s="4">
        <v>5.2588000000000003E-2</v>
      </c>
      <c r="O7" s="4">
        <v>6.6604999999999998E-2</v>
      </c>
      <c r="P7" s="4">
        <v>9.9108000000000002E-2</v>
      </c>
      <c r="Q7" s="4">
        <v>6.6589999999999996E-2</v>
      </c>
      <c r="R7" s="4">
        <v>6.071E-2</v>
      </c>
      <c r="S7" s="4">
        <v>6.4443E-2</v>
      </c>
      <c r="T7" s="4">
        <v>5.4490999999999998E-2</v>
      </c>
      <c r="U7" s="4">
        <v>6.3755000000000006E-2</v>
      </c>
      <c r="V7" s="4">
        <v>7.3978000000000002E-2</v>
      </c>
    </row>
    <row r="8" spans="1:23" x14ac:dyDescent="0.25">
      <c r="A8" t="s">
        <v>3</v>
      </c>
      <c r="B8" s="4">
        <v>0.53286</v>
      </c>
      <c r="C8" s="4">
        <v>0.53287200000000001</v>
      </c>
      <c r="D8" s="4">
        <v>0.53288899999999995</v>
      </c>
      <c r="E8" s="4">
        <v>0.53287151135682409</v>
      </c>
      <c r="F8" s="4">
        <v>0.124805</v>
      </c>
      <c r="G8" s="4">
        <v>0.112486</v>
      </c>
      <c r="H8" s="4">
        <v>0.125781</v>
      </c>
      <c r="I8" s="4">
        <v>0.11249000000000001</v>
      </c>
      <c r="J8" s="4">
        <v>0.10238999999999999</v>
      </c>
      <c r="K8" s="4">
        <v>9.3954999999999997E-2</v>
      </c>
      <c r="L8" s="4">
        <v>0.35918699999999998</v>
      </c>
      <c r="M8" s="4">
        <v>0.43498900000000001</v>
      </c>
      <c r="N8" s="4">
        <v>0.48080499999999998</v>
      </c>
      <c r="O8" s="4">
        <v>0.42626900000000001</v>
      </c>
      <c r="P8" s="4">
        <v>0.24395800000000001</v>
      </c>
      <c r="Q8" s="4">
        <v>0.193716</v>
      </c>
      <c r="R8" s="4">
        <v>0.26491500000000001</v>
      </c>
      <c r="S8" s="4">
        <v>0.25777299999999997</v>
      </c>
      <c r="T8" s="4">
        <v>0.29061799999999999</v>
      </c>
      <c r="U8" s="4">
        <v>0.170014</v>
      </c>
      <c r="V8" s="4">
        <v>0.147956</v>
      </c>
    </row>
    <row r="9" spans="1:23" x14ac:dyDescent="0.25">
      <c r="A9" t="s">
        <v>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0.15714400000000001</v>
      </c>
      <c r="M9" s="4">
        <v>9.5154000000000002E-2</v>
      </c>
      <c r="N9" s="4">
        <v>0.10517600000000001</v>
      </c>
      <c r="O9" s="4">
        <v>0.18649299999999999</v>
      </c>
      <c r="P9" s="4">
        <v>0.10673199999999999</v>
      </c>
      <c r="Q9" s="4">
        <v>8.4751000000000007E-2</v>
      </c>
      <c r="R9" s="4">
        <v>7.7267000000000002E-2</v>
      </c>
      <c r="S9" s="4">
        <v>0</v>
      </c>
      <c r="T9" s="4">
        <v>0</v>
      </c>
      <c r="U9" s="4">
        <v>0</v>
      </c>
      <c r="V9" s="4">
        <v>0</v>
      </c>
    </row>
    <row r="10" spans="1:23" x14ac:dyDescent="0.25">
      <c r="A10" s="7" t="s">
        <v>246</v>
      </c>
    </row>
    <row r="11" spans="1:23" x14ac:dyDescent="0.25">
      <c r="A11" s="6" t="s">
        <v>317</v>
      </c>
      <c r="B11">
        <v>10.908383958325606</v>
      </c>
      <c r="C11">
        <v>11.007891504403545</v>
      </c>
      <c r="D11">
        <v>11.094746737999658</v>
      </c>
      <c r="E11">
        <v>10.806587686704873</v>
      </c>
      <c r="F11">
        <v>2.4533478055341051</v>
      </c>
      <c r="G11">
        <v>2.5929766732665294</v>
      </c>
      <c r="H11">
        <v>2.0677744260567037</v>
      </c>
      <c r="I11">
        <v>1.8575207023606879</v>
      </c>
      <c r="J11">
        <v>1.9369054587084678</v>
      </c>
      <c r="K11">
        <v>2.6019793558534654</v>
      </c>
      <c r="L11">
        <v>1.7732792471972865</v>
      </c>
      <c r="M11">
        <v>2.6628552327745667</v>
      </c>
      <c r="N11">
        <v>2.1957893614801676</v>
      </c>
      <c r="O11">
        <v>2.3086508703708741</v>
      </c>
      <c r="P11">
        <v>2.7442194559809732</v>
      </c>
      <c r="Q11">
        <v>2.5234673110463253</v>
      </c>
      <c r="R11">
        <v>2.0442197781387033</v>
      </c>
      <c r="S11">
        <v>6.5604930673261768</v>
      </c>
      <c r="T11">
        <v>6.6964065799722423</v>
      </c>
      <c r="U11">
        <v>6.4042345484572856</v>
      </c>
      <c r="V11">
        <v>6.7582702380417379</v>
      </c>
    </row>
    <row r="17" spans="1:305" x14ac:dyDescent="0.25">
      <c r="I17" t="s">
        <v>245</v>
      </c>
      <c r="J17" s="14"/>
      <c r="K17" s="14"/>
    </row>
    <row r="18" spans="1:305" x14ac:dyDescent="0.25">
      <c r="G18" t="s">
        <v>328</v>
      </c>
      <c r="H18" s="3"/>
      <c r="I18" s="4">
        <v>54.2</v>
      </c>
      <c r="J18" s="14"/>
      <c r="K18" s="14"/>
    </row>
    <row r="19" spans="1:305" x14ac:dyDescent="0.25">
      <c r="G19" t="s">
        <v>329</v>
      </c>
      <c r="H19" s="3"/>
      <c r="I19" s="4">
        <v>7.3</v>
      </c>
      <c r="J19" s="14"/>
      <c r="K19" s="14"/>
    </row>
    <row r="20" spans="1:305" x14ac:dyDescent="0.25">
      <c r="C20" t="s">
        <v>327</v>
      </c>
      <c r="D20" s="4">
        <v>100</v>
      </c>
      <c r="E20" s="14"/>
      <c r="G20" t="s">
        <v>330</v>
      </c>
      <c r="H20" s="3"/>
      <c r="I20" s="4">
        <v>34.200000000000003</v>
      </c>
      <c r="J20" s="14"/>
      <c r="K20" s="14"/>
    </row>
    <row r="21" spans="1:305" x14ac:dyDescent="0.25">
      <c r="G21" t="s">
        <v>331</v>
      </c>
      <c r="H21" s="3"/>
      <c r="I21" s="4">
        <v>3.6</v>
      </c>
      <c r="J21" s="14"/>
      <c r="K21" s="14"/>
    </row>
    <row r="22" spans="1:305" x14ac:dyDescent="0.25">
      <c r="G22" t="s">
        <v>323</v>
      </c>
      <c r="H22" s="3"/>
      <c r="I22" s="4">
        <v>15.77</v>
      </c>
      <c r="K22" s="14"/>
    </row>
    <row r="23" spans="1:305" x14ac:dyDescent="0.25">
      <c r="G23" t="s">
        <v>325</v>
      </c>
      <c r="H23" s="3"/>
      <c r="I23" s="4">
        <v>40.58</v>
      </c>
      <c r="K23" s="14"/>
    </row>
    <row r="24" spans="1:305" x14ac:dyDescent="0.25">
      <c r="G24" t="s">
        <v>320</v>
      </c>
      <c r="H24" s="3"/>
      <c r="I24" s="4">
        <v>13.06</v>
      </c>
      <c r="K24" s="14"/>
    </row>
    <row r="25" spans="1:305" x14ac:dyDescent="0.25">
      <c r="G25" t="s">
        <v>324</v>
      </c>
      <c r="H25" s="3"/>
      <c r="I25" s="4">
        <v>25.1</v>
      </c>
      <c r="K25" s="14"/>
    </row>
    <row r="26" spans="1:305" x14ac:dyDescent="0.25">
      <c r="I26" s="14"/>
      <c r="K26" s="14"/>
    </row>
    <row r="27" spans="1:305" x14ac:dyDescent="0.25">
      <c r="H27" s="3"/>
    </row>
    <row r="28" spans="1:305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</row>
    <row r="29" spans="1:30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</row>
    <row r="30" spans="1:30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</row>
    <row r="31" spans="1:305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</row>
    <row r="32" spans="1:305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</row>
    <row r="33" spans="1:305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</row>
    <row r="34" spans="1:305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</row>
    <row r="35" spans="1:305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</row>
    <row r="36" spans="1:305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</row>
    <row r="37" spans="1:305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</row>
    <row r="38" spans="1:305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</row>
    <row r="39" spans="1:305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</row>
    <row r="40" spans="1:305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</row>
    <row r="41" spans="1:305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</row>
    <row r="42" spans="1:30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</row>
    <row r="43" spans="1:305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</row>
    <row r="44" spans="1:305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</row>
    <row r="45" spans="1:30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</row>
    <row r="46" spans="1:305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</row>
    <row r="47" spans="1:305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</row>
    <row r="48" spans="1:305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</row>
    <row r="49" spans="1:30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</row>
    <row r="50" spans="1:305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</row>
    <row r="51" spans="1:305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</row>
    <row r="52" spans="1:305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</row>
    <row r="53" spans="1:305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</row>
    <row r="54" spans="1:305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</row>
    <row r="55" spans="1:305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</row>
    <row r="56" spans="1:305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</row>
    <row r="57" spans="1:305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</row>
    <row r="58" spans="1:305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</row>
    <row r="59" spans="1:305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</row>
    <row r="60" spans="1:305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</row>
    <row r="61" spans="1:305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</row>
    <row r="62" spans="1:305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</row>
    <row r="63" spans="1:305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</row>
    <row r="64" spans="1:305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</row>
    <row r="65" spans="1:305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E3D-7860-42EE-A22C-16FFCCC44447}">
  <dimension ref="A1:BI68"/>
  <sheetViews>
    <sheetView zoomScaleNormal="100" workbookViewId="0">
      <selection activeCell="H23" sqref="H23"/>
    </sheetView>
  </sheetViews>
  <sheetFormatPr defaultRowHeight="15" x14ac:dyDescent="0.25"/>
  <cols>
    <col min="1" max="1" width="17.42578125" bestFit="1" customWidth="1"/>
    <col min="2" max="2" width="25.85546875" customWidth="1"/>
    <col min="3" max="3" width="13.7109375" customWidth="1"/>
    <col min="4" max="4" width="14.7109375" customWidth="1"/>
    <col min="5" max="5" width="17.28515625" customWidth="1"/>
    <col min="6" max="6" width="13.7109375" bestFit="1" customWidth="1"/>
    <col min="7" max="8" width="13.7109375" customWidth="1"/>
    <col min="9" max="11" width="13.7109375" bestFit="1" customWidth="1"/>
    <col min="12" max="12" width="13.85546875" bestFit="1" customWidth="1"/>
    <col min="13" max="16" width="13.7109375" customWidth="1"/>
    <col min="17" max="17" width="16.140625" customWidth="1"/>
    <col min="18" max="18" width="15.42578125" customWidth="1"/>
    <col min="19" max="19" width="13.7109375" customWidth="1"/>
    <col min="20" max="20" width="19.85546875" customWidth="1"/>
    <col min="21" max="21" width="18.28515625" customWidth="1"/>
    <col min="22" max="22" width="36.7109375" customWidth="1"/>
    <col min="23" max="23" width="13.7109375" customWidth="1"/>
    <col min="24" max="24" width="25" customWidth="1"/>
    <col min="25" max="25" width="14.5703125" customWidth="1"/>
    <col min="26" max="27" width="12.7109375" customWidth="1"/>
    <col min="28" max="28" width="13.140625" customWidth="1"/>
    <col min="29" max="30" width="12.7109375" customWidth="1"/>
    <col min="31" max="31" width="36.28515625" customWidth="1"/>
    <col min="32" max="32" width="12.7109375" customWidth="1"/>
    <col min="33" max="33" width="21.42578125" customWidth="1"/>
    <col min="34" max="34" width="12.85546875" customWidth="1"/>
    <col min="35" max="35" width="17.7109375" customWidth="1"/>
    <col min="36" max="38" width="12.7109375" customWidth="1"/>
    <col min="39" max="39" width="22.42578125" customWidth="1"/>
    <col min="40" max="40" width="25.5703125" customWidth="1"/>
    <col min="41" max="41" width="12.28515625" customWidth="1"/>
    <col min="42" max="43" width="12.7109375" customWidth="1"/>
    <col min="44" max="44" width="14.28515625" customWidth="1"/>
    <col min="45" max="45" width="13.7109375" customWidth="1"/>
    <col min="46" max="46" width="12.7109375" customWidth="1"/>
    <col min="47" max="47" width="15.7109375" customWidth="1"/>
    <col min="48" max="48" width="47.42578125" customWidth="1"/>
    <col min="49" max="49" width="38.42578125" customWidth="1"/>
    <col min="50" max="50" width="12.7109375" customWidth="1"/>
    <col min="51" max="51" width="13.7109375" customWidth="1"/>
    <col min="52" max="52" width="18.85546875" customWidth="1"/>
    <col min="53" max="53" width="23.85546875" customWidth="1"/>
    <col min="54" max="54" width="13.7109375" customWidth="1"/>
    <col min="55" max="55" width="28.5703125" customWidth="1"/>
    <col min="56" max="56" width="17.28515625" customWidth="1"/>
    <col min="57" max="57" width="13.7109375" customWidth="1"/>
    <col min="58" max="58" width="22.42578125" customWidth="1"/>
    <col min="59" max="59" width="18.28515625" customWidth="1"/>
    <col min="60" max="60" width="20.42578125" customWidth="1"/>
  </cols>
  <sheetData>
    <row r="1" spans="1:61" x14ac:dyDescent="0.25">
      <c r="A1" t="s">
        <v>333</v>
      </c>
      <c r="B1" s="4" t="s">
        <v>250</v>
      </c>
      <c r="C1" s="4" t="s">
        <v>251</v>
      </c>
      <c r="D1" s="4" t="s">
        <v>252</v>
      </c>
      <c r="E1" s="4" t="s">
        <v>48</v>
      </c>
      <c r="F1" s="4" t="s">
        <v>253</v>
      </c>
      <c r="G1" s="4" t="s">
        <v>319</v>
      </c>
      <c r="H1" s="4" t="s">
        <v>254</v>
      </c>
      <c r="I1" s="4" t="s">
        <v>255</v>
      </c>
      <c r="J1" s="4" t="s">
        <v>256</v>
      </c>
      <c r="K1" s="4" t="s">
        <v>257</v>
      </c>
      <c r="L1" s="4" t="s">
        <v>258</v>
      </c>
      <c r="M1" s="4" t="s">
        <v>259</v>
      </c>
      <c r="N1" s="4" t="s">
        <v>260</v>
      </c>
      <c r="O1" s="4" t="s">
        <v>261</v>
      </c>
      <c r="P1" s="4" t="s">
        <v>92</v>
      </c>
      <c r="Q1" s="4" t="s">
        <v>162</v>
      </c>
      <c r="R1" s="4" t="s">
        <v>93</v>
      </c>
      <c r="S1" s="4" t="s">
        <v>95</v>
      </c>
      <c r="T1" s="4" t="s">
        <v>165</v>
      </c>
      <c r="U1" s="4" t="s">
        <v>262</v>
      </c>
      <c r="V1" s="4" t="s">
        <v>170</v>
      </c>
      <c r="W1" s="4" t="s">
        <v>50</v>
      </c>
      <c r="X1" s="4" t="s">
        <v>263</v>
      </c>
      <c r="Y1" s="4" t="s">
        <v>264</v>
      </c>
      <c r="Z1" s="4" t="s">
        <v>51</v>
      </c>
      <c r="AA1" s="4" t="s">
        <v>265</v>
      </c>
      <c r="AB1" s="4" t="s">
        <v>266</v>
      </c>
      <c r="AC1" s="4" t="s">
        <v>268</v>
      </c>
      <c r="AD1" s="4" t="s">
        <v>199</v>
      </c>
      <c r="AE1" s="4" t="s">
        <v>200</v>
      </c>
      <c r="AF1" s="4" t="s">
        <v>269</v>
      </c>
      <c r="AG1" s="4" t="s">
        <v>270</v>
      </c>
      <c r="AH1" s="4" t="s">
        <v>104</v>
      </c>
      <c r="AI1" s="4" t="s">
        <v>52</v>
      </c>
      <c r="AJ1" s="4" t="s">
        <v>271</v>
      </c>
      <c r="AK1" s="4" t="s">
        <v>272</v>
      </c>
      <c r="AL1" s="4" t="s">
        <v>275</v>
      </c>
      <c r="AM1" s="4" t="s">
        <v>53</v>
      </c>
      <c r="AN1" s="4" t="s">
        <v>335</v>
      </c>
      <c r="AO1" s="4" t="s">
        <v>277</v>
      </c>
      <c r="AP1" s="4" t="s">
        <v>54</v>
      </c>
      <c r="AQ1" s="4" t="s">
        <v>279</v>
      </c>
      <c r="AR1" s="4" t="s">
        <v>282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223</v>
      </c>
      <c r="AZ1" s="4" t="s">
        <v>224</v>
      </c>
      <c r="BA1" s="4" t="s">
        <v>225</v>
      </c>
      <c r="BB1" s="4" t="s">
        <v>226</v>
      </c>
      <c r="BC1" s="4" t="s">
        <v>227</v>
      </c>
      <c r="BD1" s="4" t="s">
        <v>228</v>
      </c>
      <c r="BE1" s="4" t="s">
        <v>229</v>
      </c>
      <c r="BF1" s="4" t="s">
        <v>230</v>
      </c>
      <c r="BG1" s="4" t="s">
        <v>231</v>
      </c>
      <c r="BH1" s="4" t="s">
        <v>232</v>
      </c>
    </row>
    <row r="2" spans="1:61" x14ac:dyDescent="0.25">
      <c r="A2" t="s">
        <v>334</v>
      </c>
      <c r="B2" s="4">
        <v>80</v>
      </c>
      <c r="C2" s="4">
        <v>81.5</v>
      </c>
      <c r="D2" s="4">
        <v>82.5</v>
      </c>
      <c r="E2" s="4">
        <v>97</v>
      </c>
      <c r="F2" s="4">
        <v>100.8</v>
      </c>
      <c r="G2" s="4">
        <v>118</v>
      </c>
      <c r="H2" s="4">
        <v>122</v>
      </c>
      <c r="I2" s="4">
        <v>129</v>
      </c>
      <c r="J2" s="4">
        <v>135</v>
      </c>
      <c r="K2" s="4">
        <v>136</v>
      </c>
      <c r="L2" s="4">
        <v>141.15</v>
      </c>
      <c r="M2" s="4">
        <v>165</v>
      </c>
      <c r="N2" s="4">
        <v>172</v>
      </c>
      <c r="O2" s="4">
        <v>181.7</v>
      </c>
      <c r="P2" s="4">
        <v>185</v>
      </c>
      <c r="Q2" s="4">
        <v>191</v>
      </c>
      <c r="R2" s="4">
        <v>197</v>
      </c>
      <c r="S2" s="4">
        <v>201.8</v>
      </c>
      <c r="T2" s="4">
        <v>204</v>
      </c>
      <c r="U2" s="4">
        <v>212</v>
      </c>
      <c r="V2" s="4">
        <v>220</v>
      </c>
      <c r="W2" s="4">
        <v>233</v>
      </c>
      <c r="X2" s="4">
        <v>234</v>
      </c>
      <c r="Y2" s="4">
        <v>235.1</v>
      </c>
      <c r="Z2" s="4">
        <v>244</v>
      </c>
      <c r="AA2" s="4">
        <v>253.5</v>
      </c>
      <c r="AB2" s="4">
        <v>256</v>
      </c>
      <c r="AC2" s="4">
        <v>263.8</v>
      </c>
      <c r="AD2" s="4">
        <v>270</v>
      </c>
      <c r="AE2" s="4">
        <v>279</v>
      </c>
      <c r="AF2" s="4">
        <v>290</v>
      </c>
      <c r="AG2" s="4">
        <v>293</v>
      </c>
      <c r="AH2" s="4">
        <v>302</v>
      </c>
      <c r="AI2" s="4">
        <v>304.74</v>
      </c>
      <c r="AJ2" s="4">
        <v>344</v>
      </c>
      <c r="AK2" s="4">
        <v>351</v>
      </c>
      <c r="AL2" s="4">
        <v>373.68099999999998</v>
      </c>
      <c r="AM2" s="4">
        <v>383.91699999999997</v>
      </c>
      <c r="AN2" s="4">
        <v>390</v>
      </c>
      <c r="AO2" s="4">
        <v>392.4</v>
      </c>
      <c r="AP2" s="4">
        <v>403.21</v>
      </c>
      <c r="AQ2" s="4">
        <v>430</v>
      </c>
      <c r="AR2" s="4">
        <v>453</v>
      </c>
      <c r="AS2" s="4">
        <v>466</v>
      </c>
      <c r="AT2" s="4">
        <v>495</v>
      </c>
      <c r="AU2" s="4">
        <v>497</v>
      </c>
      <c r="AV2" s="4">
        <v>509.26</v>
      </c>
      <c r="AW2" s="4">
        <v>518.34699999999998</v>
      </c>
      <c r="AX2" s="4">
        <v>522</v>
      </c>
      <c r="AY2" s="4">
        <v>525</v>
      </c>
      <c r="AZ2" s="4">
        <v>530</v>
      </c>
      <c r="BA2" s="4">
        <v>560</v>
      </c>
      <c r="BB2" s="4">
        <v>575</v>
      </c>
      <c r="BC2" s="4">
        <v>608</v>
      </c>
      <c r="BD2" s="4">
        <v>627</v>
      </c>
      <c r="BE2" s="4">
        <v>640</v>
      </c>
      <c r="BF2" s="4">
        <v>648</v>
      </c>
      <c r="BG2" s="4">
        <v>659</v>
      </c>
      <c r="BH2" s="4">
        <v>660</v>
      </c>
    </row>
    <row r="3" spans="1:61" x14ac:dyDescent="0.25">
      <c r="A3" t="s">
        <v>326</v>
      </c>
      <c r="B3" s="4">
        <v>0.97</v>
      </c>
      <c r="C3" s="4">
        <v>0.90200000000000002</v>
      </c>
      <c r="D3" s="4">
        <v>0.78600000000000003</v>
      </c>
      <c r="E3" s="4">
        <v>0.86599999999999999</v>
      </c>
      <c r="F3" s="4">
        <v>1.22</v>
      </c>
      <c r="G3" s="4">
        <v>1.05</v>
      </c>
      <c r="H3" s="4">
        <v>1.21</v>
      </c>
      <c r="I3" s="4">
        <v>0.96699999999999997</v>
      </c>
      <c r="J3" s="4">
        <v>1.32</v>
      </c>
      <c r="K3" s="4">
        <v>0.86699999999999999</v>
      </c>
      <c r="L3" s="4">
        <v>0.99</v>
      </c>
      <c r="M3" s="4">
        <v>1.25</v>
      </c>
      <c r="N3" s="4">
        <v>0.9</v>
      </c>
      <c r="O3" s="4">
        <v>1.07</v>
      </c>
      <c r="P3" s="4">
        <v>0.98</v>
      </c>
      <c r="Q3" s="4">
        <v>0.97099999999999997</v>
      </c>
      <c r="R3" s="4">
        <v>0.91300000000000003</v>
      </c>
      <c r="S3" s="4">
        <v>1.0347</v>
      </c>
      <c r="T3" s="4">
        <v>0.8</v>
      </c>
      <c r="U3" s="4">
        <v>1.1000000000000001</v>
      </c>
      <c r="V3" s="4">
        <v>1.095</v>
      </c>
      <c r="W3" s="4">
        <v>1.016</v>
      </c>
      <c r="X3" s="4">
        <v>1.2190000000000001</v>
      </c>
      <c r="Y3" s="4">
        <v>1.0640000000000001</v>
      </c>
      <c r="Z3" s="4">
        <v>0.95</v>
      </c>
      <c r="AA3" s="4">
        <v>1.17</v>
      </c>
      <c r="AB3" s="4">
        <v>1.073</v>
      </c>
      <c r="AC3" s="4">
        <v>0.83099999999999996</v>
      </c>
      <c r="AD3" s="4">
        <v>0.76900000000000002</v>
      </c>
      <c r="AE3" s="4">
        <v>1</v>
      </c>
      <c r="AF3" s="4">
        <v>1.26</v>
      </c>
      <c r="AG3" s="4">
        <v>0.85599999999999998</v>
      </c>
      <c r="AH3" s="4">
        <v>0.77</v>
      </c>
      <c r="AI3" s="4">
        <v>0.9</v>
      </c>
      <c r="AJ3" s="4">
        <v>0.81100000000000005</v>
      </c>
      <c r="AK3" s="4">
        <v>0.85299999999999998</v>
      </c>
      <c r="AL3" s="4">
        <v>0.91100000000000003</v>
      </c>
      <c r="AM3" s="4">
        <v>0.873</v>
      </c>
      <c r="AN3" s="4">
        <v>1</v>
      </c>
      <c r="AO3" s="4">
        <v>0.9</v>
      </c>
      <c r="AP3" s="4">
        <v>1</v>
      </c>
      <c r="AQ3" s="4">
        <v>0.879</v>
      </c>
      <c r="AR3" s="4">
        <v>1.331</v>
      </c>
      <c r="AS3" s="4">
        <v>0.8</v>
      </c>
      <c r="AT3" s="4">
        <v>1.2</v>
      </c>
      <c r="AU3" s="4">
        <v>0.78</v>
      </c>
      <c r="AV3" s="4">
        <v>1.29</v>
      </c>
      <c r="AW3" s="4">
        <v>1.1000000000000001</v>
      </c>
      <c r="AX3" s="4">
        <v>0.8</v>
      </c>
      <c r="AY3" s="4">
        <v>0.8</v>
      </c>
      <c r="AZ3" s="4">
        <v>0.9</v>
      </c>
      <c r="BA3" s="4">
        <v>0.8</v>
      </c>
      <c r="BB3" s="4">
        <v>1.1000000000000001</v>
      </c>
      <c r="BC3" s="4">
        <v>0.8</v>
      </c>
      <c r="BD3" s="4">
        <v>0.82</v>
      </c>
      <c r="BE3" s="4">
        <v>0.85</v>
      </c>
      <c r="BF3" s="4">
        <v>0.9</v>
      </c>
      <c r="BG3" s="4">
        <v>0.92</v>
      </c>
      <c r="BH3" s="4">
        <v>0.94</v>
      </c>
    </row>
    <row r="4" spans="1:61" x14ac:dyDescent="0.25">
      <c r="A4" t="s">
        <v>0</v>
      </c>
      <c r="B4" s="4">
        <v>145</v>
      </c>
      <c r="C4" s="4">
        <v>88</v>
      </c>
      <c r="D4" s="4">
        <v>60.1</v>
      </c>
      <c r="E4" s="4">
        <v>116.16</v>
      </c>
      <c r="F4" s="4">
        <v>46.03</v>
      </c>
      <c r="G4" s="4">
        <v>60.05</v>
      </c>
      <c r="H4" s="4">
        <v>90.08</v>
      </c>
      <c r="I4" s="4">
        <v>67.09</v>
      </c>
      <c r="J4" s="4">
        <v>60</v>
      </c>
      <c r="K4" s="4">
        <v>106.16800000000001</v>
      </c>
      <c r="L4" s="4">
        <v>74.08</v>
      </c>
      <c r="M4" s="4">
        <v>88.06</v>
      </c>
      <c r="N4" s="4">
        <v>282</v>
      </c>
      <c r="O4" s="4">
        <v>94.11</v>
      </c>
      <c r="P4" s="4">
        <v>107.15</v>
      </c>
      <c r="Q4" s="4">
        <v>114.142</v>
      </c>
      <c r="R4" s="4">
        <v>123.2</v>
      </c>
      <c r="S4" s="4">
        <v>108.13</v>
      </c>
      <c r="T4" s="4">
        <v>158.28100000000001</v>
      </c>
      <c r="U4" s="4">
        <v>113</v>
      </c>
      <c r="V4" s="4">
        <v>138.16399999999999</v>
      </c>
      <c r="W4" s="4">
        <v>141.214</v>
      </c>
      <c r="X4" s="4">
        <v>113.11</v>
      </c>
      <c r="Y4" s="4">
        <v>152.19</v>
      </c>
      <c r="Z4" s="4">
        <v>216.32</v>
      </c>
      <c r="AA4" s="4">
        <v>117.15</v>
      </c>
      <c r="AB4" s="4">
        <v>99.13</v>
      </c>
      <c r="AC4" s="4">
        <v>186</v>
      </c>
      <c r="AD4" s="4">
        <v>212.41499999999999</v>
      </c>
      <c r="AE4" s="4">
        <v>155.19399999999999</v>
      </c>
      <c r="AF4" s="4">
        <v>92</v>
      </c>
      <c r="AG4" s="4">
        <v>213</v>
      </c>
      <c r="AH4" s="4">
        <v>240</v>
      </c>
      <c r="AI4" s="4">
        <v>207.3</v>
      </c>
      <c r="AJ4" s="4">
        <v>242.44</v>
      </c>
      <c r="AK4" s="4">
        <v>256</v>
      </c>
      <c r="AL4" s="4">
        <v>372.68</v>
      </c>
      <c r="AM4" s="4">
        <v>241.41</v>
      </c>
      <c r="AN4" s="4">
        <v>314.47000000000003</v>
      </c>
      <c r="AO4" s="4">
        <v>255.44</v>
      </c>
      <c r="AP4" s="4">
        <v>182.2</v>
      </c>
      <c r="AQ4" s="4">
        <v>281.47699999999998</v>
      </c>
      <c r="AR4" s="4">
        <v>150</v>
      </c>
      <c r="AS4" s="4">
        <v>450.86</v>
      </c>
      <c r="AT4" s="4">
        <v>324</v>
      </c>
      <c r="AU4" s="4">
        <v>507</v>
      </c>
      <c r="AV4" s="4">
        <v>255.3</v>
      </c>
      <c r="AW4" s="4">
        <v>435.6</v>
      </c>
      <c r="AX4" s="4">
        <v>563.1</v>
      </c>
      <c r="AY4" s="5">
        <v>300.35088000000002</v>
      </c>
      <c r="AZ4" s="5">
        <v>357.58794</v>
      </c>
      <c r="BA4" s="5">
        <v>401.40746000000001</v>
      </c>
      <c r="BB4" s="5">
        <v>398.45215999999999</v>
      </c>
      <c r="BC4" s="5">
        <v>534.93200000000002</v>
      </c>
      <c r="BD4" s="5">
        <v>871.65124000000003</v>
      </c>
      <c r="BE4" s="5">
        <v>302.2319</v>
      </c>
      <c r="BF4" s="5">
        <v>614.7328</v>
      </c>
      <c r="BG4" s="5">
        <v>1011.91504</v>
      </c>
      <c r="BH4" s="5">
        <v>536.86703999999997</v>
      </c>
    </row>
    <row r="5" spans="1:61" x14ac:dyDescent="0.25">
      <c r="A5" t="s">
        <v>1</v>
      </c>
      <c r="B5" s="4">
        <v>0.82758620699999996</v>
      </c>
      <c r="C5" s="4">
        <v>0.54545454500000001</v>
      </c>
      <c r="D5" s="4">
        <v>0.59900200000000003</v>
      </c>
      <c r="E5" s="4">
        <v>0.61983500000000002</v>
      </c>
      <c r="F5" s="4">
        <v>0.26069954400000001</v>
      </c>
      <c r="G5" s="4">
        <v>0.39966694400000002</v>
      </c>
      <c r="H5" s="4">
        <v>0.39964475999999999</v>
      </c>
      <c r="I5" s="4">
        <v>0.71545684899999995</v>
      </c>
      <c r="J5" s="4">
        <v>0.2</v>
      </c>
      <c r="K5" s="4">
        <v>0.90422726200000003</v>
      </c>
      <c r="L5" s="4">
        <v>0.48596112299999999</v>
      </c>
      <c r="M5" s="4">
        <v>0.40881217399999997</v>
      </c>
      <c r="N5" s="4">
        <v>0.76595744700000001</v>
      </c>
      <c r="O5" s="4">
        <v>0.89257252151737332</v>
      </c>
      <c r="P5" s="4">
        <v>0.78394773681754548</v>
      </c>
      <c r="Q5" s="4">
        <v>0.63079322247726521</v>
      </c>
      <c r="R5" s="4">
        <v>0.77922077922077926</v>
      </c>
      <c r="S5" s="4">
        <v>0.77684268935540557</v>
      </c>
      <c r="T5" s="4">
        <v>0.45488719429369284</v>
      </c>
      <c r="U5" s="4">
        <v>0.63716814200000005</v>
      </c>
      <c r="V5" s="4">
        <v>0.26055991430473935</v>
      </c>
      <c r="W5" s="4">
        <v>0.67981899999999995</v>
      </c>
      <c r="X5" s="4">
        <v>0.530457077</v>
      </c>
      <c r="Y5" s="4">
        <v>0.70963926700000002</v>
      </c>
      <c r="Z5" s="4">
        <v>0.66568000000000005</v>
      </c>
      <c r="AA5" s="4">
        <v>0.81946222800000001</v>
      </c>
      <c r="AB5" s="4">
        <v>0.60526581300000004</v>
      </c>
      <c r="AC5" s="4">
        <v>0.77419354799999995</v>
      </c>
      <c r="AD5" s="4">
        <v>0.84739778264246879</v>
      </c>
      <c r="AE5" s="4">
        <v>0.61858061522997032</v>
      </c>
      <c r="AF5" s="4">
        <v>0.39130434800000002</v>
      </c>
      <c r="AG5" s="4">
        <v>0.73239436599999996</v>
      </c>
      <c r="AH5" s="4">
        <v>0.85</v>
      </c>
      <c r="AI5" s="4">
        <v>0.81042000000000003</v>
      </c>
      <c r="AJ5" s="4">
        <v>0.79194852299999996</v>
      </c>
      <c r="AK5" s="4">
        <v>0.75</v>
      </c>
      <c r="AL5" s="4">
        <v>0.86937855500000005</v>
      </c>
      <c r="AM5" s="4">
        <v>0.74561900000000003</v>
      </c>
      <c r="AN5" s="4">
        <v>0.80134830000000001</v>
      </c>
      <c r="AO5" s="4">
        <v>0.75164422200000003</v>
      </c>
      <c r="AP5" s="4">
        <v>0.79034000000000004</v>
      </c>
      <c r="AQ5" s="4">
        <v>0.76738063899999998</v>
      </c>
      <c r="AR5" s="4">
        <v>0.72</v>
      </c>
      <c r="AS5" s="4">
        <v>0.85170599999999996</v>
      </c>
      <c r="AT5" s="4">
        <v>0.74074099999999998</v>
      </c>
      <c r="AU5" s="4">
        <v>0.85207100000000002</v>
      </c>
      <c r="AV5" s="4">
        <v>0.75205599999999995</v>
      </c>
      <c r="AW5" s="4">
        <v>0.765957</v>
      </c>
      <c r="AX5" s="4">
        <v>0.85242399999999996</v>
      </c>
      <c r="AY5" s="4">
        <v>0.95887849571141592</v>
      </c>
      <c r="AZ5" s="4">
        <v>0.8389544680953166</v>
      </c>
      <c r="BA5" s="4">
        <v>0.71747545499029841</v>
      </c>
      <c r="BB5" s="4">
        <v>0.96372924669300331</v>
      </c>
      <c r="BC5" s="4">
        <v>0.80757928110488808</v>
      </c>
      <c r="BD5" s="4">
        <v>0.85355239097692326</v>
      </c>
      <c r="BE5" s="4">
        <v>0.59556916394331638</v>
      </c>
      <c r="BF5" s="4">
        <v>0.85890975721484197</v>
      </c>
      <c r="BG5" s="4">
        <v>0.85382662164997569</v>
      </c>
      <c r="BH5" s="4">
        <v>0.89407611985269209</v>
      </c>
    </row>
    <row r="6" spans="1:61" x14ac:dyDescent="0.25">
      <c r="A6" t="s">
        <v>2</v>
      </c>
      <c r="B6" s="4">
        <v>7.5862069000000004E-2</v>
      </c>
      <c r="C6" s="4">
        <v>9.0909090999999997E-2</v>
      </c>
      <c r="D6" s="4">
        <v>0.13311100000000001</v>
      </c>
      <c r="E6" s="4">
        <v>0.103306</v>
      </c>
      <c r="F6" s="4">
        <v>4.3449924000000001E-2</v>
      </c>
      <c r="G6" s="4">
        <v>6.6611157000000004E-2</v>
      </c>
      <c r="H6" s="4">
        <v>6.6607459999999993E-2</v>
      </c>
      <c r="I6" s="4">
        <v>7.4526755E-2</v>
      </c>
      <c r="J6" s="4">
        <v>6.6666666999999999E-2</v>
      </c>
      <c r="K6" s="4">
        <v>9.4190339999999997E-2</v>
      </c>
      <c r="L6" s="4">
        <v>8.0993520999999999E-2</v>
      </c>
      <c r="M6" s="4">
        <v>4.5423575000000001E-2</v>
      </c>
      <c r="N6" s="4">
        <v>0.120567376</v>
      </c>
      <c r="O6" s="4">
        <v>8.5006906811178409E-2</v>
      </c>
      <c r="P6" s="4">
        <v>8.3994400373308437E-2</v>
      </c>
      <c r="Q6" s="4">
        <v>5.2566101873105432E-2</v>
      </c>
      <c r="R6" s="4">
        <v>0.10551948051948051</v>
      </c>
      <c r="S6" s="4">
        <v>7.3985018033848146E-2</v>
      </c>
      <c r="T6" s="4">
        <v>5.0543021588188096E-2</v>
      </c>
      <c r="U6" s="4">
        <v>9.7345133E-2</v>
      </c>
      <c r="V6" s="4">
        <v>5.0664427781477089E-2</v>
      </c>
      <c r="W6" s="4">
        <v>0.106222</v>
      </c>
      <c r="X6" s="4">
        <v>6.1886658999999997E-2</v>
      </c>
      <c r="Y6" s="4">
        <v>7.8848807000000007E-2</v>
      </c>
      <c r="Z6" s="4">
        <v>0.110947</v>
      </c>
      <c r="AA6" s="4">
        <v>5.9752454000000003E-2</v>
      </c>
      <c r="AB6" s="4">
        <v>9.0789871999999994E-2</v>
      </c>
      <c r="AC6" s="4">
        <v>0.150537634</v>
      </c>
      <c r="AD6" s="4">
        <v>0.15064849469199446</v>
      </c>
      <c r="AE6" s="4">
        <v>8.3766124979058471E-2</v>
      </c>
      <c r="AF6" s="4">
        <v>8.6956521999999994E-2</v>
      </c>
      <c r="AG6" s="4">
        <v>0.12676056299999999</v>
      </c>
      <c r="AH6" s="4">
        <v>0.15</v>
      </c>
      <c r="AI6" s="4">
        <v>0.120598</v>
      </c>
      <c r="AJ6" s="4">
        <v>0.14024088400000001</v>
      </c>
      <c r="AK6" s="4">
        <v>0.125</v>
      </c>
      <c r="AL6" s="4">
        <v>0.128796823</v>
      </c>
      <c r="AM6" s="4">
        <v>0.128412</v>
      </c>
      <c r="AN6" s="4">
        <v>9.5398606999999996E-2</v>
      </c>
      <c r="AO6" s="4">
        <v>0.12918885099999999</v>
      </c>
      <c r="AP6" s="4">
        <v>5.4885000000000003E-2</v>
      </c>
      <c r="AQ6" s="4">
        <v>0.12434408499999999</v>
      </c>
      <c r="AR6" s="4">
        <v>6.6666666999999999E-2</v>
      </c>
      <c r="AS6" s="4">
        <v>0.14638699999999999</v>
      </c>
      <c r="AT6" s="4">
        <v>7.4074000000000001E-2</v>
      </c>
      <c r="AU6" s="4">
        <v>0.145957</v>
      </c>
      <c r="AV6" s="4">
        <v>6.6587999999999994E-2</v>
      </c>
      <c r="AW6" s="4">
        <v>8.7470000000000006E-2</v>
      </c>
      <c r="AX6" s="4">
        <v>0.145622</v>
      </c>
      <c r="AY6" s="4">
        <v>3.9953270654642326E-2</v>
      </c>
      <c r="AZ6" s="4">
        <v>0.11465711063969328</v>
      </c>
      <c r="BA6" s="4">
        <v>4.7333450155609962E-2</v>
      </c>
      <c r="BB6" s="4">
        <v>3.5135962119015741E-2</v>
      </c>
      <c r="BC6" s="4">
        <v>0.13085775388273649</v>
      </c>
      <c r="BD6" s="4">
        <v>0.14455322750415636</v>
      </c>
      <c r="BE6" s="4">
        <v>3.3087175774628691E-2</v>
      </c>
      <c r="BF6" s="4">
        <v>4.8801690750843292E-2</v>
      </c>
      <c r="BG6" s="4">
        <v>0.14428088745474127</v>
      </c>
      <c r="BH6" s="4">
        <v>0.10430888064948074</v>
      </c>
    </row>
    <row r="7" spans="1:61" x14ac:dyDescent="0.25">
      <c r="A7" t="s">
        <v>3</v>
      </c>
      <c r="B7" s="4">
        <v>0</v>
      </c>
      <c r="C7" s="4">
        <v>0.36363636399999999</v>
      </c>
      <c r="D7" s="4">
        <v>0.26622299999999999</v>
      </c>
      <c r="E7" s="4">
        <v>0.275482</v>
      </c>
      <c r="F7" s="4">
        <v>0.69519878300000004</v>
      </c>
      <c r="G7" s="4">
        <v>0.53288925899999995</v>
      </c>
      <c r="H7" s="4">
        <v>0.53285967999999995</v>
      </c>
      <c r="I7" s="4">
        <v>0</v>
      </c>
      <c r="J7" s="4">
        <v>0.26666666700000002</v>
      </c>
      <c r="K7" s="4">
        <v>0</v>
      </c>
      <c r="L7" s="4">
        <v>0.431965443</v>
      </c>
      <c r="M7" s="4">
        <v>0.54508289799999998</v>
      </c>
      <c r="N7" s="4">
        <v>0.113475177</v>
      </c>
      <c r="O7" s="4">
        <v>0.34002762724471364</v>
      </c>
      <c r="P7" s="4">
        <v>0</v>
      </c>
      <c r="Q7" s="4">
        <v>0.28035254332322895</v>
      </c>
      <c r="R7" s="4">
        <v>0</v>
      </c>
      <c r="S7" s="4">
        <v>0.14797003606769629</v>
      </c>
      <c r="T7" s="4">
        <v>0.20217208635275238</v>
      </c>
      <c r="U7" s="4">
        <v>0.14159292000000001</v>
      </c>
      <c r="V7" s="4">
        <v>0.11580440635766193</v>
      </c>
      <c r="W7" s="4">
        <v>0.113303</v>
      </c>
      <c r="X7" s="4">
        <v>0.28291044100000001</v>
      </c>
      <c r="Y7" s="4">
        <v>0.210263486</v>
      </c>
      <c r="Z7" s="4">
        <v>0.22189300000000001</v>
      </c>
      <c r="AA7" s="4">
        <v>0</v>
      </c>
      <c r="AB7" s="4">
        <v>0.16140421699999999</v>
      </c>
      <c r="AC7" s="4">
        <v>8.6021504999999998E-2</v>
      </c>
      <c r="AD7" s="4">
        <v>0</v>
      </c>
      <c r="AE7" s="4">
        <v>0.20619353840999008</v>
      </c>
      <c r="AF7" s="4">
        <v>0.52173913000000005</v>
      </c>
      <c r="AG7" s="4">
        <v>7.5117371000000002E-2</v>
      </c>
      <c r="AH7" s="4">
        <v>0</v>
      </c>
      <c r="AI7" s="4">
        <v>6.7534999999999998E-2</v>
      </c>
      <c r="AJ7" s="4">
        <v>6.5995709999999999E-2</v>
      </c>
      <c r="AK7" s="4">
        <v>0.125</v>
      </c>
      <c r="AL7" s="4">
        <v>0</v>
      </c>
      <c r="AM7" s="4">
        <v>6.6277000000000003E-2</v>
      </c>
      <c r="AN7" s="4">
        <v>5.0879256999999997E-2</v>
      </c>
      <c r="AO7" s="4">
        <v>6.2637018000000003E-2</v>
      </c>
      <c r="AP7" s="4">
        <v>0</v>
      </c>
      <c r="AQ7" s="4">
        <v>5.6843009999999999E-2</v>
      </c>
      <c r="AR7" s="4">
        <v>0.21333333300000001</v>
      </c>
      <c r="AS7" s="4">
        <v>0</v>
      </c>
      <c r="AT7" s="4">
        <v>9.8765000000000006E-2</v>
      </c>
      <c r="AU7" s="4">
        <v>0</v>
      </c>
      <c r="AV7" s="4">
        <v>0.12534300000000001</v>
      </c>
      <c r="AW7" s="4">
        <v>0.11347500000000001</v>
      </c>
      <c r="AX7" s="4">
        <v>0</v>
      </c>
      <c r="AY7" s="4">
        <v>0</v>
      </c>
      <c r="AZ7" s="4">
        <v>4.4744238298416887E-2</v>
      </c>
      <c r="BA7" s="4">
        <v>0.19929873749730509</v>
      </c>
      <c r="BB7" s="4">
        <v>0</v>
      </c>
      <c r="BC7" s="4">
        <v>5.982068748925097E-2</v>
      </c>
      <c r="BD7" s="4">
        <v>0</v>
      </c>
      <c r="BE7" s="4">
        <v>0.37057636867584132</v>
      </c>
      <c r="BF7" s="4">
        <v>0</v>
      </c>
      <c r="BG7" s="4">
        <v>0</v>
      </c>
      <c r="BH7" s="4">
        <v>0</v>
      </c>
    </row>
    <row r="8" spans="1:61" x14ac:dyDescent="0.25">
      <c r="A8" t="s">
        <v>4</v>
      </c>
      <c r="B8" s="4">
        <v>9.6551724000000005E-2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0.20867491399999999</v>
      </c>
      <c r="J8" s="4">
        <v>0.46666666699999998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0.13065795613625758</v>
      </c>
      <c r="Q8" s="4">
        <v>0</v>
      </c>
      <c r="R8" s="4">
        <v>0.11363636363636363</v>
      </c>
      <c r="S8" s="4">
        <v>0</v>
      </c>
      <c r="T8" s="4">
        <v>0</v>
      </c>
      <c r="U8" s="4">
        <v>0.123893805</v>
      </c>
      <c r="V8" s="4">
        <v>0.10132885556295418</v>
      </c>
      <c r="W8" s="4">
        <v>9.9140000000000006E-2</v>
      </c>
      <c r="X8" s="4">
        <v>0.12377331799999999</v>
      </c>
      <c r="Y8" s="4">
        <v>0</v>
      </c>
      <c r="Z8" s="4">
        <v>0</v>
      </c>
      <c r="AA8" s="4">
        <v>0.11950490800000001</v>
      </c>
      <c r="AB8" s="4">
        <v>0.14122868999999999</v>
      </c>
      <c r="AC8" s="4">
        <v>0</v>
      </c>
      <c r="AD8" s="4">
        <v>0</v>
      </c>
      <c r="AE8" s="4">
        <v>9.0209673054370665E-2</v>
      </c>
      <c r="AF8" s="4">
        <v>0</v>
      </c>
      <c r="AG8" s="4">
        <v>6.57277E-2</v>
      </c>
      <c r="AH8" s="4">
        <v>0</v>
      </c>
      <c r="AI8" s="4">
        <v>5.7993000000000003E-2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5.4807390999999997E-2</v>
      </c>
      <c r="AP8" s="4">
        <v>0.15367700000000001</v>
      </c>
      <c r="AQ8" s="4">
        <v>4.9737634000000003E-2</v>
      </c>
      <c r="AR8" s="4">
        <v>0</v>
      </c>
      <c r="AS8" s="4">
        <v>0</v>
      </c>
      <c r="AT8" s="4">
        <v>8.6419999999999997E-2</v>
      </c>
      <c r="AU8" s="4">
        <v>0</v>
      </c>
      <c r="AV8" s="4">
        <v>5.4836999999999997E-2</v>
      </c>
      <c r="AW8" s="4">
        <v>3.3097000000000001E-2</v>
      </c>
      <c r="AX8" s="4">
        <v>0</v>
      </c>
      <c r="AY8" s="4">
        <v>0</v>
      </c>
      <c r="AZ8" s="4">
        <v>3.9151208511114775E-2</v>
      </c>
      <c r="BA8" s="4">
        <v>3.4877279062028393E-2</v>
      </c>
      <c r="BB8" s="4">
        <v>0</v>
      </c>
      <c r="BC8" s="4">
        <v>0</v>
      </c>
      <c r="BD8" s="4">
        <v>0</v>
      </c>
      <c r="BE8" s="4">
        <v>0</v>
      </c>
      <c r="BF8" s="4">
        <v>9.1096489401574152E-2</v>
      </c>
      <c r="BG8" s="4">
        <v>0</v>
      </c>
      <c r="BH8" s="4">
        <v>0</v>
      </c>
    </row>
    <row r="9" spans="1:61" x14ac:dyDescent="0.25">
      <c r="A9" t="s">
        <v>336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68</v>
      </c>
      <c r="Q9" s="4" t="s">
        <v>126</v>
      </c>
      <c r="R9" s="4" t="s">
        <v>69</v>
      </c>
      <c r="S9" s="4" t="s">
        <v>71</v>
      </c>
      <c r="T9" s="4" t="s">
        <v>129</v>
      </c>
      <c r="U9" s="4" t="s">
        <v>22</v>
      </c>
      <c r="V9" s="4" t="s">
        <v>133</v>
      </c>
      <c r="W9" s="4" t="s">
        <v>23</v>
      </c>
      <c r="X9" s="4" t="s">
        <v>27</v>
      </c>
      <c r="Y9" s="4" t="s">
        <v>24</v>
      </c>
      <c r="Z9" s="4" t="s">
        <v>25</v>
      </c>
      <c r="AA9" s="4" t="s">
        <v>26</v>
      </c>
      <c r="AB9" s="4" t="s">
        <v>27</v>
      </c>
      <c r="AC9" s="4" t="s">
        <v>28</v>
      </c>
      <c r="AD9" s="4" t="s">
        <v>219</v>
      </c>
      <c r="AE9" s="4" t="s">
        <v>220</v>
      </c>
      <c r="AF9" s="4" t="s">
        <v>29</v>
      </c>
      <c r="AG9" s="4" t="s">
        <v>30</v>
      </c>
      <c r="AH9" s="4" t="s">
        <v>31</v>
      </c>
      <c r="AI9" s="4" t="s">
        <v>32</v>
      </c>
      <c r="AJ9" s="4" t="s">
        <v>33</v>
      </c>
      <c r="AK9" s="4" t="s">
        <v>34</v>
      </c>
      <c r="AL9" s="4" t="s">
        <v>35</v>
      </c>
      <c r="AM9" s="4" t="s">
        <v>36</v>
      </c>
      <c r="AN9" s="4" t="s">
        <v>37</v>
      </c>
      <c r="AO9" s="4" t="s">
        <v>38</v>
      </c>
      <c r="AP9" s="4" t="s">
        <v>39</v>
      </c>
      <c r="AQ9" s="4" t="s">
        <v>40</v>
      </c>
      <c r="AR9" s="4" t="s">
        <v>41</v>
      </c>
      <c r="AS9" s="4" t="s">
        <v>42</v>
      </c>
      <c r="AT9" s="4" t="s">
        <v>43</v>
      </c>
      <c r="AU9" s="4" t="s">
        <v>44</v>
      </c>
      <c r="AV9" s="4" t="s">
        <v>45</v>
      </c>
      <c r="AW9" s="4" t="s">
        <v>46</v>
      </c>
      <c r="AX9" s="4" t="s">
        <v>47</v>
      </c>
      <c r="AY9" s="4" t="s">
        <v>234</v>
      </c>
      <c r="AZ9" s="4" t="s">
        <v>235</v>
      </c>
      <c r="BA9" s="4" t="s">
        <v>236</v>
      </c>
      <c r="BB9" s="4" t="s">
        <v>237</v>
      </c>
      <c r="BC9" s="4" t="s">
        <v>238</v>
      </c>
      <c r="BD9" s="4" t="s">
        <v>239</v>
      </c>
      <c r="BE9" s="4" t="s">
        <v>240</v>
      </c>
      <c r="BF9" s="4" t="s">
        <v>241</v>
      </c>
      <c r="BG9" s="4" t="s">
        <v>242</v>
      </c>
      <c r="BH9" s="4" t="s">
        <v>243</v>
      </c>
    </row>
    <row r="10" spans="1:6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6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</row>
    <row r="17" spans="1:61" x14ac:dyDescent="0.25">
      <c r="A17" s="14"/>
      <c r="B17" s="14"/>
      <c r="C17" s="14"/>
      <c r="D17" s="14"/>
      <c r="E17" s="14"/>
      <c r="H17" t="s">
        <v>245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</row>
    <row r="18" spans="1:61" x14ac:dyDescent="0.25">
      <c r="A18" s="14"/>
      <c r="B18" s="14"/>
      <c r="C18" s="14"/>
      <c r="D18" s="14"/>
      <c r="E18" s="14"/>
      <c r="G18" t="s">
        <v>1</v>
      </c>
      <c r="H18" s="4">
        <v>74.67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x14ac:dyDescent="0.25">
      <c r="A19" s="14"/>
      <c r="B19" s="14"/>
      <c r="C19" s="14"/>
      <c r="D19" s="14"/>
      <c r="E19" s="14"/>
      <c r="G19" t="s">
        <v>2</v>
      </c>
      <c r="H19" s="4">
        <v>10.3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</row>
    <row r="20" spans="1:61" x14ac:dyDescent="0.25">
      <c r="A20" s="14"/>
      <c r="B20" s="14"/>
      <c r="C20" s="14"/>
      <c r="D20" s="14"/>
      <c r="E20" s="14"/>
      <c r="G20" t="s">
        <v>3</v>
      </c>
      <c r="H20" s="4">
        <v>11.3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</row>
    <row r="21" spans="1:61" x14ac:dyDescent="0.25">
      <c r="A21" s="14"/>
      <c r="B21" s="14"/>
      <c r="C21" s="14"/>
      <c r="D21" s="14"/>
      <c r="E21" s="14"/>
      <c r="G21" t="s">
        <v>4</v>
      </c>
      <c r="H21" s="4">
        <v>2.76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x14ac:dyDescent="0.25">
      <c r="A22" s="14"/>
      <c r="B22" s="14"/>
      <c r="C22" s="14"/>
      <c r="D22" s="14"/>
      <c r="E22" s="14"/>
      <c r="G22" t="s">
        <v>326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</row>
    <row r="23" spans="1:61" x14ac:dyDescent="0.25">
      <c r="A23" s="14"/>
      <c r="B23" s="14"/>
      <c r="C23" s="14"/>
      <c r="D23" s="14"/>
      <c r="E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</row>
    <row r="24" spans="1:61" x14ac:dyDescent="0.25">
      <c r="A24" s="14"/>
      <c r="B24" s="14"/>
      <c r="C24" s="14"/>
      <c r="D24" s="14"/>
      <c r="E24" s="14"/>
      <c r="F24" t="s">
        <v>327</v>
      </c>
      <c r="G24" s="4">
        <v>99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</row>
    <row r="25" spans="1:6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</row>
    <row r="27" spans="1:6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</row>
    <row r="28" spans="1:6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</row>
    <row r="29" spans="1:6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</row>
    <row r="30" spans="1:6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</row>
    <row r="31" spans="1:6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</row>
    <row r="32" spans="1:6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</row>
    <row r="34" spans="1:6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</row>
    <row r="35" spans="1:6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</row>
    <row r="36" spans="1:6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</row>
    <row r="37" spans="1:6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</row>
    <row r="38" spans="1:6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</row>
    <row r="39" spans="1:6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</row>
    <row r="41" spans="1:6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</row>
    <row r="42" spans="1:6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</row>
    <row r="43" spans="1:6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</row>
    <row r="44" spans="1:6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</row>
    <row r="45" spans="1:6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</row>
    <row r="46" spans="1:6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</row>
    <row r="48" spans="1:6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</row>
    <row r="49" spans="1:6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</row>
    <row r="50" spans="1:6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</row>
    <row r="51" spans="1:61" ht="1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</row>
    <row r="52" spans="1:6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</row>
    <row r="53" spans="1:6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6" spans="1:61" ht="15" customHeight="1" x14ac:dyDescent="0.25"/>
    <row r="60" spans="1:61" ht="15" customHeight="1" x14ac:dyDescent="0.25"/>
    <row r="62" spans="1:61" ht="15" customHeight="1" x14ac:dyDescent="0.25"/>
    <row r="68" ht="15" customHeight="1" x14ac:dyDescent="0.25"/>
  </sheetData>
  <sortState xmlns:xlrd2="http://schemas.microsoft.com/office/spreadsheetml/2017/richdata2" ref="A2:F44">
    <sortCondition ref="B2:B44"/>
  </sortState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2EC-1026-421D-9F39-2BC9BF96825C}">
  <dimension ref="A1:FJ748"/>
  <sheetViews>
    <sheetView zoomScaleNormal="100" workbookViewId="0">
      <selection activeCell="B35" sqref="B35"/>
    </sheetView>
  </sheetViews>
  <sheetFormatPr defaultRowHeight="15" x14ac:dyDescent="0.25"/>
  <cols>
    <col min="1" max="1" width="17" bestFit="1" customWidth="1"/>
    <col min="2" max="2" width="53.85546875" customWidth="1"/>
    <col min="3" max="3" width="20.5703125" customWidth="1"/>
    <col min="4" max="4" width="20.140625" customWidth="1"/>
    <col min="5" max="5" width="53.85546875" customWidth="1"/>
    <col min="6" max="6" width="25.85546875" customWidth="1"/>
    <col min="7" max="7" width="34" customWidth="1"/>
    <col min="8" max="8" width="62.5703125" customWidth="1"/>
    <col min="9" max="9" width="17" customWidth="1"/>
    <col min="10" max="10" width="24" customWidth="1"/>
    <col min="11" max="11" width="14.7109375" customWidth="1"/>
    <col min="12" max="12" width="15.7109375" customWidth="1"/>
    <col min="13" max="13" width="16.42578125" customWidth="1"/>
    <col min="14" max="14" width="17.42578125" customWidth="1"/>
    <col min="15" max="15" width="47" customWidth="1"/>
    <col min="16" max="16" width="15.7109375" customWidth="1"/>
    <col min="17" max="17" width="17.7109375" customWidth="1"/>
    <col min="18" max="18" width="34.28515625" customWidth="1"/>
    <col min="19" max="19" width="14.7109375" customWidth="1"/>
    <col min="20" max="20" width="15.42578125" customWidth="1"/>
    <col min="21" max="21" width="20.42578125" customWidth="1"/>
    <col min="22" max="22" width="16.28515625" customWidth="1"/>
    <col min="23" max="23" width="17" customWidth="1"/>
    <col min="24" max="24" width="22.85546875" customWidth="1"/>
    <col min="25" max="25" width="14.7109375" customWidth="1"/>
    <col min="26" max="26" width="36.85546875" customWidth="1"/>
    <col min="27" max="27" width="15.7109375" customWidth="1"/>
    <col min="28" max="28" width="24.5703125" customWidth="1"/>
    <col min="29" max="29" width="24.28515625" customWidth="1"/>
    <col min="30" max="30" width="20.7109375" customWidth="1"/>
    <col min="31" max="31" width="35.140625" customWidth="1"/>
    <col min="32" max="32" width="24.42578125" customWidth="1"/>
    <col min="33" max="33" width="27.140625" customWidth="1"/>
    <col min="34" max="34" width="23" customWidth="1"/>
    <col min="35" max="35" width="23.28515625" customWidth="1"/>
    <col min="36" max="36" width="13.7109375" customWidth="1"/>
    <col min="37" max="37" width="25.28515625" customWidth="1"/>
    <col min="38" max="38" width="16.7109375" customWidth="1"/>
    <col min="39" max="39" width="16.140625" customWidth="1"/>
    <col min="40" max="40" width="14.7109375" customWidth="1"/>
    <col min="41" max="41" width="13.7109375" customWidth="1"/>
    <col min="42" max="42" width="34" customWidth="1"/>
    <col min="43" max="43" width="27.28515625" customWidth="1"/>
    <col min="44" max="44" width="28.28515625" customWidth="1"/>
    <col min="45" max="45" width="30.140625" customWidth="1"/>
    <col min="46" max="46" width="31.42578125" customWidth="1"/>
    <col min="47" max="47" width="20.85546875" customWidth="1"/>
    <col min="48" max="48" width="27.85546875" customWidth="1"/>
    <col min="49" max="49" width="16.140625" customWidth="1"/>
    <col min="50" max="50" width="13.7109375" customWidth="1"/>
    <col min="51" max="51" width="19.140625" customWidth="1"/>
    <col min="52" max="52" width="18.28515625" customWidth="1"/>
    <col min="53" max="53" width="30.28515625" customWidth="1"/>
    <col min="54" max="54" width="31.28515625" customWidth="1"/>
    <col min="55" max="55" width="22.42578125" customWidth="1"/>
    <col min="56" max="56" width="19.85546875" customWidth="1"/>
    <col min="57" max="57" width="21" customWidth="1"/>
    <col min="58" max="58" width="31.28515625" customWidth="1"/>
    <col min="59" max="59" width="30.42578125" customWidth="1"/>
    <col min="60" max="60" width="30.28515625" customWidth="1"/>
    <col min="61" max="61" width="18.28515625" customWidth="1"/>
    <col min="62" max="62" width="22.42578125" customWidth="1"/>
    <col min="63" max="63" width="43.7109375" customWidth="1"/>
    <col min="64" max="64" width="36.7109375" customWidth="1"/>
    <col min="65" max="65" width="28.5703125" customWidth="1"/>
    <col min="66" max="66" width="16.42578125" customWidth="1"/>
    <col min="67" max="67" width="13.7109375" customWidth="1"/>
    <col min="68" max="68" width="15.7109375" customWidth="1"/>
    <col min="69" max="69" width="25" customWidth="1"/>
    <col min="70" max="70" width="39" customWidth="1"/>
    <col min="71" max="71" width="15.5703125" customWidth="1"/>
    <col min="72" max="72" width="17.5703125" customWidth="1"/>
    <col min="73" max="73" width="12.7109375" customWidth="1"/>
    <col min="74" max="74" width="23.7109375" customWidth="1"/>
    <col min="75" max="76" width="14.7109375" customWidth="1"/>
    <col min="77" max="77" width="15.5703125" customWidth="1"/>
    <col min="78" max="78" width="12.7109375" customWidth="1"/>
    <col min="79" max="79" width="27.5703125" customWidth="1"/>
    <col min="80" max="80" width="32.28515625" customWidth="1"/>
    <col min="81" max="81" width="15.5703125" customWidth="1"/>
    <col min="82" max="82" width="25.28515625" customWidth="1"/>
    <col min="83" max="83" width="24.5703125" customWidth="1"/>
    <col min="84" max="84" width="17.85546875" customWidth="1"/>
    <col min="85" max="85" width="15.5703125" customWidth="1"/>
    <col min="86" max="86" width="12.7109375" customWidth="1"/>
    <col min="87" max="87" width="31.140625" customWidth="1"/>
    <col min="88" max="88" width="21.42578125" customWidth="1"/>
    <col min="89" max="89" width="13.7109375" customWidth="1"/>
    <col min="90" max="90" width="15.5703125" customWidth="1"/>
    <col min="91" max="91" width="36.28515625" customWidth="1"/>
    <col min="92" max="92" width="16" customWidth="1"/>
    <col min="93" max="93" width="34.5703125" customWidth="1"/>
    <col min="94" max="94" width="14.7109375" customWidth="1"/>
    <col min="95" max="95" width="15.5703125" customWidth="1"/>
    <col min="96" max="96" width="21.42578125" customWidth="1"/>
    <col min="97" max="97" width="41.85546875" customWidth="1"/>
    <col min="98" max="98" width="39.85546875" customWidth="1"/>
    <col min="99" max="99" width="19.5703125" customWidth="1"/>
    <col min="100" max="100" width="12.7109375" customWidth="1"/>
    <col min="101" max="101" width="15.5703125" customWidth="1"/>
    <col min="102" max="102" width="17.7109375" customWidth="1"/>
    <col min="103" max="103" width="41" customWidth="1"/>
    <col min="104" max="104" width="12.7109375" customWidth="1"/>
    <col min="105" max="105" width="17.85546875" customWidth="1"/>
    <col min="106" max="106" width="51.5703125" customWidth="1"/>
    <col min="107" max="107" width="15.140625" customWidth="1"/>
    <col min="108" max="108" width="13.28515625" customWidth="1"/>
    <col min="109" max="109" width="20.85546875" customWidth="1"/>
    <col min="110" max="111" width="15.5703125" customWidth="1"/>
    <col min="112" max="112" width="14.7109375" customWidth="1"/>
    <col min="113" max="113" width="12.7109375" customWidth="1"/>
    <col min="114" max="114" width="15.5703125" customWidth="1"/>
    <col min="115" max="115" width="14.140625" customWidth="1"/>
    <col min="116" max="116" width="12.7109375" customWidth="1"/>
    <col min="117" max="117" width="18.42578125" customWidth="1"/>
    <col min="118" max="118" width="15.7109375" customWidth="1"/>
    <col min="119" max="119" width="11.7109375" customWidth="1"/>
    <col min="120" max="120" width="34.5703125" customWidth="1"/>
    <col min="121" max="121" width="28" customWidth="1"/>
    <col min="122" max="122" width="22.42578125" customWidth="1"/>
    <col min="123" max="123" width="11.7109375" customWidth="1"/>
    <col min="124" max="124" width="22.7109375" customWidth="1"/>
    <col min="125" max="125" width="12.7109375" customWidth="1"/>
    <col min="126" max="126" width="13.5703125" customWidth="1"/>
    <col min="127" max="127" width="16.7109375" customWidth="1"/>
    <col min="128" max="128" width="16.42578125" customWidth="1"/>
    <col min="129" max="131" width="12.7109375" customWidth="1"/>
    <col min="132" max="132" width="14.7109375" customWidth="1"/>
    <col min="133" max="134" width="12.7109375" customWidth="1"/>
    <col min="135" max="135" width="16.140625" customWidth="1"/>
    <col min="136" max="136" width="18.5703125" customWidth="1"/>
    <col min="137" max="137" width="12.7109375" customWidth="1"/>
    <col min="138" max="138" width="14.28515625" customWidth="1"/>
    <col min="139" max="139" width="13.7109375" customWidth="1"/>
    <col min="140" max="140" width="23.140625" customWidth="1"/>
    <col min="141" max="141" width="13.7109375" customWidth="1"/>
    <col min="142" max="142" width="19.5703125" customWidth="1"/>
    <col min="143" max="143" width="26.42578125" customWidth="1"/>
    <col min="144" max="144" width="18.7109375" customWidth="1"/>
    <col min="145" max="145" width="12.7109375" customWidth="1"/>
    <col min="146" max="146" width="15.7109375" customWidth="1"/>
    <col min="147" max="147" width="14.42578125" customWidth="1"/>
    <col min="148" max="148" width="19.5703125" customWidth="1"/>
    <col min="149" max="149" width="47.42578125" customWidth="1"/>
    <col min="150" max="150" width="38.42578125" customWidth="1"/>
    <col min="151" max="151" width="62.5703125" customWidth="1"/>
    <col min="152" max="152" width="27.28515625" customWidth="1"/>
    <col min="153" max="153" width="12.7109375" customWidth="1"/>
    <col min="154" max="154" width="13.7109375" customWidth="1"/>
    <col min="155" max="155" width="18.85546875" customWidth="1"/>
    <col min="156" max="156" width="23.85546875" customWidth="1"/>
    <col min="157" max="157" width="13.7109375" customWidth="1"/>
    <col min="158" max="158" width="28.5703125" customWidth="1"/>
    <col min="159" max="159" width="17.28515625" customWidth="1"/>
    <col min="160" max="160" width="13.7109375" customWidth="1"/>
    <col min="161" max="161" width="22.42578125" customWidth="1"/>
    <col min="162" max="162" width="18.28515625" customWidth="1"/>
    <col min="163" max="163" width="20.42578125" customWidth="1"/>
    <col min="164" max="164" width="22.140625" customWidth="1"/>
  </cols>
  <sheetData>
    <row r="1" spans="1:164" ht="45" x14ac:dyDescent="0.25">
      <c r="A1" t="s">
        <v>333</v>
      </c>
      <c r="B1" t="s">
        <v>247</v>
      </c>
      <c r="C1" t="s">
        <v>248</v>
      </c>
      <c r="D1" t="s">
        <v>249</v>
      </c>
      <c r="E1" t="s">
        <v>86</v>
      </c>
      <c r="F1" t="s">
        <v>250</v>
      </c>
      <c r="G1" t="s">
        <v>251</v>
      </c>
      <c r="H1" t="s">
        <v>252</v>
      </c>
      <c r="I1" t="s">
        <v>87</v>
      </c>
      <c r="J1" t="s">
        <v>48</v>
      </c>
      <c r="K1" t="s">
        <v>253</v>
      </c>
      <c r="L1" t="s">
        <v>145</v>
      </c>
      <c r="M1" t="s">
        <v>49</v>
      </c>
      <c r="N1" t="s">
        <v>254</v>
      </c>
      <c r="O1" t="s">
        <v>255</v>
      </c>
      <c r="P1" t="s">
        <v>183</v>
      </c>
      <c r="Q1" t="s">
        <v>256</v>
      </c>
      <c r="R1" t="s">
        <v>184</v>
      </c>
      <c r="S1" t="s">
        <v>257</v>
      </c>
      <c r="T1" t="s">
        <v>185</v>
      </c>
      <c r="U1" t="s">
        <v>146</v>
      </c>
      <c r="V1" t="s">
        <v>258</v>
      </c>
      <c r="W1" t="s">
        <v>88</v>
      </c>
      <c r="X1" t="s">
        <v>147</v>
      </c>
      <c r="Y1" t="s">
        <v>186</v>
      </c>
      <c r="Z1" t="s">
        <v>148</v>
      </c>
      <c r="AA1" t="s">
        <v>149</v>
      </c>
      <c r="AB1" t="s">
        <v>150</v>
      </c>
      <c r="AC1" t="s">
        <v>151</v>
      </c>
      <c r="AD1" t="s">
        <v>187</v>
      </c>
      <c r="AE1" t="s">
        <v>152</v>
      </c>
      <c r="AF1" t="s">
        <v>153</v>
      </c>
      <c r="AG1" t="s">
        <v>89</v>
      </c>
      <c r="AH1" t="s">
        <v>154</v>
      </c>
      <c r="AI1" t="s">
        <v>90</v>
      </c>
      <c r="AJ1" t="s">
        <v>259</v>
      </c>
      <c r="AK1" t="s">
        <v>155</v>
      </c>
      <c r="AL1" t="s">
        <v>156</v>
      </c>
      <c r="AM1" t="s">
        <v>157</v>
      </c>
      <c r="AN1" t="s">
        <v>260</v>
      </c>
      <c r="AO1" t="s">
        <v>188</v>
      </c>
      <c r="AP1" t="s">
        <v>158</v>
      </c>
      <c r="AQ1" t="s">
        <v>159</v>
      </c>
      <c r="AR1" t="s">
        <v>91</v>
      </c>
      <c r="AS1" t="s">
        <v>160</v>
      </c>
      <c r="AT1" t="s">
        <v>161</v>
      </c>
      <c r="AU1" t="s">
        <v>261</v>
      </c>
      <c r="AV1" t="s">
        <v>92</v>
      </c>
      <c r="AW1" t="s">
        <v>162</v>
      </c>
      <c r="AX1" t="s">
        <v>189</v>
      </c>
      <c r="AY1" t="s">
        <v>93</v>
      </c>
      <c r="AZ1" t="s">
        <v>163</v>
      </c>
      <c r="BA1" t="s">
        <v>94</v>
      </c>
      <c r="BB1" t="s">
        <v>164</v>
      </c>
      <c r="BC1" t="s">
        <v>95</v>
      </c>
      <c r="BD1" t="s">
        <v>165</v>
      </c>
      <c r="BE1" t="s">
        <v>166</v>
      </c>
      <c r="BF1" t="s">
        <v>167</v>
      </c>
      <c r="BG1" t="s">
        <v>96</v>
      </c>
      <c r="BH1" t="s">
        <v>168</v>
      </c>
      <c r="BI1" t="s">
        <v>262</v>
      </c>
      <c r="BJ1" t="s">
        <v>190</v>
      </c>
      <c r="BK1" t="s">
        <v>169</v>
      </c>
      <c r="BL1" t="s">
        <v>170</v>
      </c>
      <c r="BM1" t="s">
        <v>171</v>
      </c>
      <c r="BN1" t="s">
        <v>172</v>
      </c>
      <c r="BO1" t="s">
        <v>191</v>
      </c>
      <c r="BP1" t="s">
        <v>50</v>
      </c>
      <c r="BQ1" t="s">
        <v>263</v>
      </c>
      <c r="BR1" t="s">
        <v>173</v>
      </c>
      <c r="BS1" t="s">
        <v>264</v>
      </c>
      <c r="BT1" t="s">
        <v>192</v>
      </c>
      <c r="BU1" t="s">
        <v>51</v>
      </c>
      <c r="BV1" t="s">
        <v>174</v>
      </c>
      <c r="BW1" t="s">
        <v>193</v>
      </c>
      <c r="BX1" t="s">
        <v>194</v>
      </c>
      <c r="BY1" t="s">
        <v>195</v>
      </c>
      <c r="BZ1" t="s">
        <v>265</v>
      </c>
      <c r="CA1" t="s">
        <v>196</v>
      </c>
      <c r="CB1" t="s">
        <v>175</v>
      </c>
      <c r="CC1" t="s">
        <v>266</v>
      </c>
      <c r="CD1" t="s">
        <v>197</v>
      </c>
      <c r="CE1" t="s">
        <v>97</v>
      </c>
      <c r="CF1" t="s">
        <v>267</v>
      </c>
      <c r="CG1" t="s">
        <v>268</v>
      </c>
      <c r="CH1" t="s">
        <v>198</v>
      </c>
      <c r="CI1" t="s">
        <v>98</v>
      </c>
      <c r="CJ1" t="s">
        <v>99</v>
      </c>
      <c r="CK1" t="s">
        <v>100</v>
      </c>
      <c r="CL1" t="s">
        <v>199</v>
      </c>
      <c r="CM1" t="s">
        <v>200</v>
      </c>
      <c r="CN1" t="s">
        <v>101</v>
      </c>
      <c r="CO1" t="s">
        <v>176</v>
      </c>
      <c r="CP1" t="s">
        <v>201</v>
      </c>
      <c r="CQ1" t="s">
        <v>269</v>
      </c>
      <c r="CR1" t="s">
        <v>270</v>
      </c>
      <c r="CS1" t="s">
        <v>177</v>
      </c>
      <c r="CT1" t="s">
        <v>178</v>
      </c>
      <c r="CU1" t="s">
        <v>102</v>
      </c>
      <c r="CV1" t="s">
        <v>103</v>
      </c>
      <c r="CW1" t="s">
        <v>104</v>
      </c>
      <c r="CX1" t="s">
        <v>52</v>
      </c>
      <c r="CY1" t="s">
        <v>179</v>
      </c>
      <c r="CZ1" t="s">
        <v>202</v>
      </c>
      <c r="DA1" t="s">
        <v>105</v>
      </c>
      <c r="DB1" t="s">
        <v>180</v>
      </c>
      <c r="DC1" t="s">
        <v>106</v>
      </c>
      <c r="DD1" t="s">
        <v>203</v>
      </c>
      <c r="DE1" t="s">
        <v>107</v>
      </c>
      <c r="DF1" t="s">
        <v>108</v>
      </c>
      <c r="DG1" t="s">
        <v>109</v>
      </c>
      <c r="DH1" t="s">
        <v>271</v>
      </c>
      <c r="DI1" t="s">
        <v>272</v>
      </c>
      <c r="DJ1" t="s">
        <v>204</v>
      </c>
      <c r="DK1" t="s">
        <v>205</v>
      </c>
      <c r="DL1" t="s">
        <v>273</v>
      </c>
      <c r="DM1" t="s">
        <v>274</v>
      </c>
      <c r="DN1" t="s">
        <v>206</v>
      </c>
      <c r="DO1" t="s">
        <v>275</v>
      </c>
      <c r="DP1" t="s">
        <v>181</v>
      </c>
      <c r="DQ1" t="s">
        <v>110</v>
      </c>
      <c r="DR1" t="s">
        <v>53</v>
      </c>
      <c r="DS1" t="s">
        <v>207</v>
      </c>
      <c r="DT1" t="s">
        <v>276</v>
      </c>
      <c r="DU1" t="s">
        <v>277</v>
      </c>
      <c r="DV1" t="s">
        <v>208</v>
      </c>
      <c r="DW1" t="s">
        <v>111</v>
      </c>
      <c r="DX1" t="s">
        <v>278</v>
      </c>
      <c r="DY1" t="s">
        <v>54</v>
      </c>
      <c r="DZ1" t="s">
        <v>112</v>
      </c>
      <c r="EA1" t="s">
        <v>209</v>
      </c>
      <c r="EB1" t="s">
        <v>210</v>
      </c>
      <c r="EC1" t="s">
        <v>211</v>
      </c>
      <c r="ED1" t="s">
        <v>279</v>
      </c>
      <c r="EE1" t="s">
        <v>280</v>
      </c>
      <c r="EF1" s="1" t="s">
        <v>113</v>
      </c>
      <c r="EG1" t="s">
        <v>281</v>
      </c>
      <c r="EH1" t="s">
        <v>282</v>
      </c>
      <c r="EI1" t="s">
        <v>55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56</v>
      </c>
      <c r="EP1" t="s">
        <v>57</v>
      </c>
      <c r="EQ1" t="s">
        <v>288</v>
      </c>
      <c r="ER1" t="s">
        <v>289</v>
      </c>
      <c r="ES1" t="s">
        <v>58</v>
      </c>
      <c r="ET1" t="s">
        <v>59</v>
      </c>
      <c r="EU1" t="s">
        <v>182</v>
      </c>
      <c r="EV1" t="s">
        <v>290</v>
      </c>
      <c r="EW1" t="s">
        <v>60</v>
      </c>
      <c r="EX1" t="s">
        <v>223</v>
      </c>
      <c r="EY1" t="s">
        <v>224</v>
      </c>
      <c r="EZ1" t="s">
        <v>225</v>
      </c>
      <c r="FA1" t="s">
        <v>226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232</v>
      </c>
      <c r="FH1" t="s">
        <v>233</v>
      </c>
    </row>
    <row r="2" spans="1:164" x14ac:dyDescent="0.25">
      <c r="A2" t="s">
        <v>334</v>
      </c>
      <c r="B2">
        <v>16.600000000000001</v>
      </c>
      <c r="C2">
        <v>53</v>
      </c>
      <c r="D2">
        <v>58</v>
      </c>
      <c r="E2">
        <v>71.8</v>
      </c>
      <c r="F2">
        <v>80</v>
      </c>
      <c r="G2">
        <v>81.5</v>
      </c>
      <c r="H2">
        <v>82.5</v>
      </c>
      <c r="I2">
        <v>88</v>
      </c>
      <c r="J2">
        <v>97</v>
      </c>
      <c r="K2">
        <v>100.8</v>
      </c>
      <c r="L2">
        <v>111</v>
      </c>
      <c r="M2">
        <v>118</v>
      </c>
      <c r="N2">
        <v>122</v>
      </c>
      <c r="O2">
        <v>129</v>
      </c>
      <c r="P2">
        <v>131.1</v>
      </c>
      <c r="Q2">
        <v>135</v>
      </c>
      <c r="R2">
        <v>135.80000000000001</v>
      </c>
      <c r="S2">
        <v>136</v>
      </c>
      <c r="T2">
        <v>136</v>
      </c>
      <c r="U2">
        <v>140</v>
      </c>
      <c r="V2">
        <v>141.15</v>
      </c>
      <c r="W2">
        <v>142</v>
      </c>
      <c r="X2">
        <v>143</v>
      </c>
      <c r="Y2">
        <v>145</v>
      </c>
      <c r="Z2">
        <v>145</v>
      </c>
      <c r="AA2">
        <v>146</v>
      </c>
      <c r="AB2">
        <v>152</v>
      </c>
      <c r="AC2">
        <v>153</v>
      </c>
      <c r="AD2">
        <v>154</v>
      </c>
      <c r="AE2">
        <v>154</v>
      </c>
      <c r="AF2">
        <v>155</v>
      </c>
      <c r="AG2">
        <v>159.19999999999999</v>
      </c>
      <c r="AH2">
        <v>162</v>
      </c>
      <c r="AI2">
        <v>164.2</v>
      </c>
      <c r="AJ2">
        <v>165</v>
      </c>
      <c r="AK2">
        <v>166</v>
      </c>
      <c r="AL2">
        <v>167</v>
      </c>
      <c r="AM2">
        <v>170</v>
      </c>
      <c r="AN2">
        <v>172</v>
      </c>
      <c r="AO2">
        <v>172</v>
      </c>
      <c r="AP2">
        <v>175</v>
      </c>
      <c r="AQ2">
        <v>176</v>
      </c>
      <c r="AR2">
        <v>178.2</v>
      </c>
      <c r="AS2">
        <v>179</v>
      </c>
      <c r="AT2">
        <v>180</v>
      </c>
      <c r="AU2">
        <v>181.7</v>
      </c>
      <c r="AV2">
        <v>185</v>
      </c>
      <c r="AW2">
        <v>191</v>
      </c>
      <c r="AX2">
        <v>191.00399999999999</v>
      </c>
      <c r="AY2">
        <v>197</v>
      </c>
      <c r="AZ2">
        <v>199</v>
      </c>
      <c r="BA2">
        <v>200</v>
      </c>
      <c r="BB2">
        <v>200</v>
      </c>
      <c r="BC2">
        <v>201.8</v>
      </c>
      <c r="BD2">
        <v>204</v>
      </c>
      <c r="BE2">
        <v>205</v>
      </c>
      <c r="BF2">
        <v>205</v>
      </c>
      <c r="BG2">
        <v>205.6</v>
      </c>
      <c r="BH2">
        <v>210</v>
      </c>
      <c r="BI2">
        <v>212</v>
      </c>
      <c r="BJ2">
        <v>212.9</v>
      </c>
      <c r="BK2">
        <v>213.2</v>
      </c>
      <c r="BL2">
        <v>220</v>
      </c>
      <c r="BM2">
        <v>228</v>
      </c>
      <c r="BN2">
        <v>230</v>
      </c>
      <c r="BO2">
        <v>232.96</v>
      </c>
      <c r="BP2">
        <v>233</v>
      </c>
      <c r="BQ2">
        <v>234</v>
      </c>
      <c r="BR2">
        <v>235</v>
      </c>
      <c r="BS2">
        <v>235.1</v>
      </c>
      <c r="BT2">
        <v>238</v>
      </c>
      <c r="BU2">
        <v>244</v>
      </c>
      <c r="BV2">
        <v>245</v>
      </c>
      <c r="BW2">
        <v>245.5</v>
      </c>
      <c r="BX2">
        <v>248</v>
      </c>
      <c r="BY2">
        <v>252</v>
      </c>
      <c r="BZ2">
        <v>253.5</v>
      </c>
      <c r="CA2">
        <v>254</v>
      </c>
      <c r="CB2">
        <v>255</v>
      </c>
      <c r="CC2">
        <v>256</v>
      </c>
      <c r="CD2">
        <v>257.8</v>
      </c>
      <c r="CE2">
        <v>262</v>
      </c>
      <c r="CF2">
        <v>263.60000000000002</v>
      </c>
      <c r="CG2">
        <v>263.8</v>
      </c>
      <c r="CH2">
        <v>264.10000000000002</v>
      </c>
      <c r="CI2">
        <v>265</v>
      </c>
      <c r="CJ2">
        <v>267</v>
      </c>
      <c r="CK2">
        <v>270</v>
      </c>
      <c r="CL2">
        <v>270</v>
      </c>
      <c r="CM2">
        <v>279</v>
      </c>
      <c r="CN2">
        <v>279.2</v>
      </c>
      <c r="CO2">
        <v>285</v>
      </c>
      <c r="CP2">
        <v>286.89999999999998</v>
      </c>
      <c r="CQ2">
        <v>290</v>
      </c>
      <c r="CR2">
        <v>293</v>
      </c>
      <c r="CS2">
        <v>295</v>
      </c>
      <c r="CT2">
        <v>297</v>
      </c>
      <c r="CU2">
        <v>300</v>
      </c>
      <c r="CV2">
        <v>301.41000000000003</v>
      </c>
      <c r="CW2">
        <v>302</v>
      </c>
      <c r="CX2">
        <v>304.74</v>
      </c>
      <c r="CY2">
        <v>305</v>
      </c>
      <c r="CZ2">
        <v>317</v>
      </c>
      <c r="DA2">
        <v>327</v>
      </c>
      <c r="DB2">
        <v>330</v>
      </c>
      <c r="DC2">
        <v>333.05</v>
      </c>
      <c r="DD2">
        <v>333.8</v>
      </c>
      <c r="DE2">
        <v>334.9</v>
      </c>
      <c r="DF2">
        <v>335.1</v>
      </c>
      <c r="DG2">
        <v>343</v>
      </c>
      <c r="DH2">
        <v>344</v>
      </c>
      <c r="DI2">
        <v>351</v>
      </c>
      <c r="DJ2">
        <v>354.85</v>
      </c>
      <c r="DK2">
        <v>359.35199999999998</v>
      </c>
      <c r="DL2">
        <v>359.85</v>
      </c>
      <c r="DM2">
        <v>360</v>
      </c>
      <c r="DN2">
        <v>361</v>
      </c>
      <c r="DO2">
        <v>373.68099999999998</v>
      </c>
      <c r="DP2">
        <v>375</v>
      </c>
      <c r="DQ2">
        <v>377.5</v>
      </c>
      <c r="DR2">
        <v>383.91699999999997</v>
      </c>
      <c r="DS2">
        <v>385.2</v>
      </c>
      <c r="DT2">
        <v>390</v>
      </c>
      <c r="DU2">
        <v>392.4</v>
      </c>
      <c r="DV2">
        <v>397</v>
      </c>
      <c r="DW2">
        <v>400</v>
      </c>
      <c r="DX2">
        <v>401</v>
      </c>
      <c r="DY2">
        <v>403.21</v>
      </c>
      <c r="DZ2">
        <v>405</v>
      </c>
      <c r="EA2">
        <v>415.5</v>
      </c>
      <c r="EB2">
        <v>419.29899999999998</v>
      </c>
      <c r="EC2">
        <v>425.85</v>
      </c>
      <c r="ED2">
        <v>430</v>
      </c>
      <c r="EE2">
        <v>440</v>
      </c>
      <c r="EF2">
        <v>450</v>
      </c>
      <c r="EG2">
        <v>450</v>
      </c>
      <c r="EH2">
        <v>453</v>
      </c>
      <c r="EI2">
        <v>466</v>
      </c>
      <c r="EJ2">
        <v>470</v>
      </c>
      <c r="EK2">
        <v>475</v>
      </c>
      <c r="EL2">
        <v>478</v>
      </c>
      <c r="EM2">
        <v>487</v>
      </c>
      <c r="EN2">
        <v>490</v>
      </c>
      <c r="EO2">
        <v>495</v>
      </c>
      <c r="EP2">
        <v>497</v>
      </c>
      <c r="EQ2">
        <v>501</v>
      </c>
      <c r="ER2">
        <v>501</v>
      </c>
      <c r="ES2">
        <v>509.26</v>
      </c>
      <c r="ET2">
        <v>518.34699999999998</v>
      </c>
      <c r="EU2">
        <v>520</v>
      </c>
      <c r="EV2">
        <v>520</v>
      </c>
      <c r="EW2">
        <v>522</v>
      </c>
      <c r="EX2">
        <v>525</v>
      </c>
      <c r="EY2">
        <v>530</v>
      </c>
      <c r="EZ2">
        <v>560</v>
      </c>
      <c r="FA2">
        <v>575</v>
      </c>
      <c r="FB2">
        <v>608</v>
      </c>
      <c r="FC2">
        <v>627</v>
      </c>
      <c r="FD2">
        <v>640</v>
      </c>
      <c r="FE2">
        <v>648</v>
      </c>
      <c r="FF2">
        <v>659</v>
      </c>
      <c r="FG2">
        <v>660</v>
      </c>
      <c r="FH2">
        <v>756</v>
      </c>
    </row>
    <row r="3" spans="1:164" x14ac:dyDescent="0.25">
      <c r="A3" t="s">
        <v>326</v>
      </c>
      <c r="B3">
        <v>0.68899999999999995</v>
      </c>
      <c r="C3">
        <v>0.83899999999999997</v>
      </c>
      <c r="D3">
        <v>0.66</v>
      </c>
      <c r="E3">
        <v>0.749</v>
      </c>
      <c r="F3">
        <v>0.97</v>
      </c>
      <c r="G3">
        <v>0.90200000000000002</v>
      </c>
      <c r="H3">
        <v>0.78600000000000003</v>
      </c>
      <c r="I3">
        <v>0.86</v>
      </c>
      <c r="J3">
        <v>0.86599999999999999</v>
      </c>
      <c r="K3">
        <v>1.22</v>
      </c>
      <c r="L3">
        <v>0.86699999999999999</v>
      </c>
      <c r="M3">
        <v>1.05</v>
      </c>
      <c r="N3">
        <v>1.21</v>
      </c>
      <c r="O3">
        <v>0.96699999999999997</v>
      </c>
      <c r="P3">
        <v>1</v>
      </c>
      <c r="Q3">
        <v>1.32</v>
      </c>
      <c r="R3">
        <v>0.8</v>
      </c>
      <c r="S3">
        <v>0.86699999999999999</v>
      </c>
      <c r="T3">
        <v>1.0269999999999999</v>
      </c>
      <c r="U3">
        <v>0.9</v>
      </c>
      <c r="V3">
        <v>0.99</v>
      </c>
      <c r="W3">
        <v>0.92</v>
      </c>
      <c r="X3">
        <v>0.98199999999999998</v>
      </c>
      <c r="Y3">
        <v>0.9</v>
      </c>
      <c r="Z3">
        <v>1.1000000000000001</v>
      </c>
      <c r="AA3">
        <v>1.1100000000000001</v>
      </c>
      <c r="AB3">
        <v>0.86</v>
      </c>
      <c r="AC3">
        <v>0.94</v>
      </c>
      <c r="AD3">
        <v>0.99</v>
      </c>
      <c r="AE3">
        <v>1.03</v>
      </c>
      <c r="AF3">
        <v>0.8</v>
      </c>
      <c r="AG3">
        <v>0.86199999999999999</v>
      </c>
      <c r="AH3">
        <v>1.1599999999999999</v>
      </c>
      <c r="AI3">
        <v>0.7</v>
      </c>
      <c r="AJ3">
        <v>1.25</v>
      </c>
      <c r="AK3">
        <v>1.1000000000000001</v>
      </c>
      <c r="AL3">
        <v>1.117</v>
      </c>
      <c r="AM3">
        <v>1.1299999999999999</v>
      </c>
      <c r="AN3">
        <v>0.9</v>
      </c>
      <c r="AO3">
        <v>0.73</v>
      </c>
      <c r="AP3">
        <v>1</v>
      </c>
      <c r="AQ3">
        <v>1</v>
      </c>
      <c r="AR3">
        <v>0.7</v>
      </c>
      <c r="AS3">
        <v>1.1000000000000001</v>
      </c>
      <c r="AT3">
        <v>1.1000000000000001</v>
      </c>
      <c r="AU3">
        <v>1.07</v>
      </c>
      <c r="AV3">
        <v>0.98</v>
      </c>
      <c r="AW3">
        <v>0.97099999999999997</v>
      </c>
      <c r="AX3">
        <v>1.05</v>
      </c>
      <c r="AY3">
        <v>0.91300000000000003</v>
      </c>
      <c r="AZ3">
        <v>0.96799999999999997</v>
      </c>
      <c r="BA3">
        <v>0.96199999999999997</v>
      </c>
      <c r="BB3">
        <v>1.06</v>
      </c>
      <c r="BC3">
        <v>1.0347</v>
      </c>
      <c r="BD3">
        <v>0.8</v>
      </c>
      <c r="BE3">
        <v>1.1100000000000001</v>
      </c>
      <c r="BF3">
        <v>1</v>
      </c>
      <c r="BG3">
        <v>0.9</v>
      </c>
      <c r="BH3">
        <v>0.9</v>
      </c>
      <c r="BI3">
        <v>1.1000000000000001</v>
      </c>
      <c r="BJ3">
        <v>1.42</v>
      </c>
      <c r="BK3">
        <v>1</v>
      </c>
      <c r="BL3">
        <v>1.095</v>
      </c>
      <c r="BM3">
        <v>1</v>
      </c>
      <c r="BN3">
        <v>1.06</v>
      </c>
      <c r="BO3">
        <v>1.56</v>
      </c>
      <c r="BP3">
        <v>1.016</v>
      </c>
      <c r="BQ3">
        <v>1.2190000000000001</v>
      </c>
      <c r="BR3">
        <v>1.1000000000000001</v>
      </c>
      <c r="BS3">
        <v>1.0640000000000001</v>
      </c>
      <c r="BT3">
        <v>0.9</v>
      </c>
      <c r="BU3">
        <v>0.95</v>
      </c>
      <c r="BV3">
        <v>1.1000000000000001</v>
      </c>
      <c r="BW3">
        <v>1.3440000000000001</v>
      </c>
      <c r="BX3">
        <v>1.22</v>
      </c>
      <c r="BY3">
        <v>0.76500000000000001</v>
      </c>
      <c r="BZ3">
        <v>1.17</v>
      </c>
      <c r="CA3">
        <v>1.1000000000000001</v>
      </c>
      <c r="CB3">
        <v>1.0640000000000001</v>
      </c>
      <c r="CC3">
        <v>1.073</v>
      </c>
      <c r="CD3">
        <v>1.1000000000000001</v>
      </c>
      <c r="CE3">
        <v>1</v>
      </c>
      <c r="CF3">
        <v>1</v>
      </c>
      <c r="CG3">
        <v>0.83099999999999996</v>
      </c>
      <c r="CH3">
        <v>1.7</v>
      </c>
      <c r="CI3">
        <v>0.89</v>
      </c>
      <c r="CJ3">
        <v>1.1000000000000001</v>
      </c>
      <c r="CK3">
        <v>1.01</v>
      </c>
      <c r="CL3">
        <v>0.76900000000000002</v>
      </c>
      <c r="CM3">
        <v>1</v>
      </c>
      <c r="CN3">
        <v>0.8</v>
      </c>
      <c r="CO3">
        <v>1.06</v>
      </c>
      <c r="CP3">
        <v>0.77</v>
      </c>
      <c r="CQ3">
        <v>1.26</v>
      </c>
      <c r="CR3">
        <v>0.85599999999999998</v>
      </c>
      <c r="CS3">
        <v>1</v>
      </c>
      <c r="CT3">
        <v>1.2</v>
      </c>
      <c r="CU3">
        <v>0.9</v>
      </c>
      <c r="CV3">
        <v>0.79100000000000004</v>
      </c>
      <c r="CW3">
        <v>0.77</v>
      </c>
      <c r="CX3">
        <v>0.9</v>
      </c>
      <c r="CY3">
        <v>1.1000000000000001</v>
      </c>
      <c r="CZ3">
        <v>0.78</v>
      </c>
      <c r="DA3">
        <v>0.9</v>
      </c>
      <c r="DB3">
        <v>1.1000000000000001</v>
      </c>
      <c r="DC3">
        <v>0.83</v>
      </c>
      <c r="DD3">
        <v>1.46</v>
      </c>
      <c r="DE3">
        <v>1</v>
      </c>
      <c r="DF3">
        <v>0.9</v>
      </c>
      <c r="DG3">
        <v>0.78</v>
      </c>
      <c r="DH3">
        <v>0.81100000000000005</v>
      </c>
      <c r="DI3">
        <v>0.85299999999999998</v>
      </c>
      <c r="DJ3">
        <v>1.34</v>
      </c>
      <c r="DK3">
        <v>0.89400000000000002</v>
      </c>
      <c r="DL3">
        <v>0.89500000000000002</v>
      </c>
      <c r="DN3">
        <v>0.94099999999999995</v>
      </c>
      <c r="DO3">
        <v>0.91100000000000003</v>
      </c>
      <c r="DP3">
        <v>1.3</v>
      </c>
      <c r="DQ3">
        <v>0.86</v>
      </c>
      <c r="DR3">
        <v>0.873</v>
      </c>
      <c r="DS3">
        <v>1.3</v>
      </c>
      <c r="DT3">
        <v>1</v>
      </c>
      <c r="DU3">
        <v>0.9</v>
      </c>
      <c r="DV3">
        <v>0.82399999999999995</v>
      </c>
      <c r="DW3">
        <v>0.9</v>
      </c>
      <c r="DX3">
        <v>1</v>
      </c>
      <c r="DY3">
        <v>1</v>
      </c>
      <c r="DZ3">
        <v>0.8</v>
      </c>
      <c r="EA3">
        <v>1.52</v>
      </c>
      <c r="EB3">
        <v>0.9</v>
      </c>
      <c r="EC3">
        <v>1.61</v>
      </c>
      <c r="ED3">
        <v>0.879</v>
      </c>
      <c r="EE3">
        <v>1.1000000000000001</v>
      </c>
      <c r="EF3">
        <v>1.24</v>
      </c>
      <c r="EG3">
        <v>1.1000000000000001</v>
      </c>
      <c r="EH3">
        <v>1.331</v>
      </c>
      <c r="EI3">
        <v>0.8</v>
      </c>
      <c r="EJ3">
        <v>0.9</v>
      </c>
      <c r="EK3">
        <v>0.8</v>
      </c>
      <c r="EL3">
        <v>1.1000000000000001</v>
      </c>
      <c r="EM3">
        <v>1.2</v>
      </c>
      <c r="EN3">
        <v>1</v>
      </c>
      <c r="EO3">
        <v>1.2</v>
      </c>
      <c r="EP3">
        <v>0.78</v>
      </c>
      <c r="EQ3">
        <v>1.1000000000000001</v>
      </c>
      <c r="ER3">
        <v>1.2</v>
      </c>
      <c r="ES3">
        <v>1.29</v>
      </c>
      <c r="ET3">
        <v>1.1000000000000001</v>
      </c>
      <c r="EU3">
        <v>1.3</v>
      </c>
      <c r="EV3">
        <v>1.1000000000000001</v>
      </c>
      <c r="EW3">
        <v>0.8</v>
      </c>
      <c r="EX3">
        <v>1.1000000000000001</v>
      </c>
      <c r="EY3">
        <v>1.2</v>
      </c>
      <c r="EZ3">
        <v>1.3</v>
      </c>
      <c r="FA3">
        <v>1.1000000000000001</v>
      </c>
      <c r="FB3">
        <v>1.1000000000000001</v>
      </c>
      <c r="FC3">
        <v>1.1200000000000001</v>
      </c>
      <c r="FD3">
        <v>1.3</v>
      </c>
      <c r="FE3">
        <v>1</v>
      </c>
      <c r="FF3">
        <v>1</v>
      </c>
      <c r="FG3">
        <v>1.1000000000000001</v>
      </c>
      <c r="FH3">
        <v>1.2</v>
      </c>
    </row>
    <row r="4" spans="1:164" x14ac:dyDescent="0.25">
      <c r="A4" t="s">
        <v>0</v>
      </c>
      <c r="B4">
        <v>45.08</v>
      </c>
      <c r="C4">
        <v>56.06</v>
      </c>
      <c r="D4">
        <v>86.18</v>
      </c>
      <c r="E4">
        <v>84.162000000000006</v>
      </c>
      <c r="F4">
        <v>145</v>
      </c>
      <c r="G4">
        <v>88</v>
      </c>
      <c r="H4">
        <v>60.1</v>
      </c>
      <c r="I4">
        <v>71.12</v>
      </c>
      <c r="J4">
        <v>116.16</v>
      </c>
      <c r="K4">
        <v>46.03</v>
      </c>
      <c r="L4">
        <v>92.138000000000005</v>
      </c>
      <c r="M4">
        <v>60.05</v>
      </c>
      <c r="N4">
        <v>90.08</v>
      </c>
      <c r="O4">
        <v>67.09</v>
      </c>
      <c r="P4">
        <v>131.16999999999999</v>
      </c>
      <c r="Q4">
        <v>60</v>
      </c>
      <c r="R4">
        <v>114.18899999999999</v>
      </c>
      <c r="S4">
        <v>106.16800000000001</v>
      </c>
      <c r="T4">
        <v>94.114999999999995</v>
      </c>
      <c r="U4">
        <v>104.148</v>
      </c>
      <c r="V4">
        <v>74.08</v>
      </c>
      <c r="W4">
        <v>104.15</v>
      </c>
      <c r="X4">
        <v>88.105000000000004</v>
      </c>
      <c r="Y4">
        <v>104.149</v>
      </c>
      <c r="Z4">
        <v>104.104</v>
      </c>
      <c r="AA4">
        <v>86.135999999999996</v>
      </c>
      <c r="AB4">
        <v>120.19199999999999</v>
      </c>
      <c r="AC4">
        <v>73.093999999999994</v>
      </c>
      <c r="AD4">
        <v>108.14100000000001</v>
      </c>
      <c r="AE4">
        <v>118.131</v>
      </c>
      <c r="AF4">
        <v>129.24299999999999</v>
      </c>
      <c r="AG4">
        <v>120.19499999999999</v>
      </c>
      <c r="AH4">
        <v>96.084000000000003</v>
      </c>
      <c r="AI4">
        <v>142.28</v>
      </c>
      <c r="AJ4">
        <v>88.06</v>
      </c>
      <c r="AK4">
        <v>118.131</v>
      </c>
      <c r="AL4">
        <v>74.078000000000003</v>
      </c>
      <c r="AM4">
        <v>98.1</v>
      </c>
      <c r="AN4">
        <v>282</v>
      </c>
      <c r="AO4">
        <v>148.28200000000001</v>
      </c>
      <c r="AP4">
        <v>132.15799999999999</v>
      </c>
      <c r="AQ4">
        <v>102.13200000000001</v>
      </c>
      <c r="AR4">
        <v>156.30799999999999</v>
      </c>
      <c r="AS4">
        <v>112.127</v>
      </c>
      <c r="AT4">
        <v>110.111</v>
      </c>
      <c r="AU4">
        <v>94.11</v>
      </c>
      <c r="AV4">
        <v>107.15</v>
      </c>
      <c r="AW4">
        <v>114.142</v>
      </c>
      <c r="AX4">
        <v>108.14</v>
      </c>
      <c r="AY4">
        <v>123.2</v>
      </c>
      <c r="AZ4">
        <v>158.19499999999999</v>
      </c>
      <c r="BA4">
        <v>121.18</v>
      </c>
      <c r="BB4">
        <v>124.137</v>
      </c>
      <c r="BC4">
        <v>108.13</v>
      </c>
      <c r="BD4">
        <v>158.28100000000001</v>
      </c>
      <c r="BE4">
        <v>124.14</v>
      </c>
      <c r="BF4">
        <v>144.16800000000001</v>
      </c>
      <c r="BG4">
        <v>155.22999999999999</v>
      </c>
      <c r="BH4">
        <v>115.17400000000001</v>
      </c>
      <c r="BI4">
        <v>113</v>
      </c>
      <c r="BJ4">
        <v>89.09</v>
      </c>
      <c r="BK4">
        <v>172.221</v>
      </c>
      <c r="BL4">
        <v>138.16399999999999</v>
      </c>
      <c r="BM4">
        <v>144.21100000000001</v>
      </c>
      <c r="BN4">
        <v>152.19</v>
      </c>
      <c r="BO4">
        <v>180.16</v>
      </c>
      <c r="BP4">
        <v>141.214</v>
      </c>
      <c r="BQ4">
        <v>113.11</v>
      </c>
      <c r="BR4">
        <v>154.16300000000001</v>
      </c>
      <c r="BS4">
        <v>152.19</v>
      </c>
      <c r="BT4">
        <v>115.17400000000001</v>
      </c>
      <c r="BU4">
        <v>216.32</v>
      </c>
      <c r="BV4">
        <v>150.17400000000001</v>
      </c>
      <c r="BW4">
        <v>110.11</v>
      </c>
      <c r="BX4">
        <v>134.13200000000001</v>
      </c>
      <c r="BY4">
        <v>198.38800000000001</v>
      </c>
      <c r="BZ4">
        <v>117.15</v>
      </c>
      <c r="CA4">
        <v>141.16800000000001</v>
      </c>
      <c r="CB4">
        <v>164.2</v>
      </c>
      <c r="CC4">
        <v>99.13</v>
      </c>
      <c r="CD4">
        <v>168.23</v>
      </c>
      <c r="CE4">
        <v>156.22</v>
      </c>
      <c r="CF4">
        <v>166.21700000000001</v>
      </c>
      <c r="CG4">
        <v>186</v>
      </c>
      <c r="CH4">
        <v>133.11000000000001</v>
      </c>
      <c r="CI4">
        <v>206.32</v>
      </c>
      <c r="CJ4">
        <v>137.18</v>
      </c>
      <c r="CK4">
        <v>113.16</v>
      </c>
      <c r="CL4">
        <v>212.41499999999999</v>
      </c>
      <c r="CM4">
        <v>155.19399999999999</v>
      </c>
      <c r="CN4">
        <v>228.41</v>
      </c>
      <c r="CO4">
        <v>152.14699999999999</v>
      </c>
      <c r="CP4">
        <v>226.41</v>
      </c>
      <c r="CQ4">
        <v>92</v>
      </c>
      <c r="CR4">
        <v>213</v>
      </c>
      <c r="CS4">
        <v>234.334</v>
      </c>
      <c r="CT4">
        <v>166.17400000000001</v>
      </c>
      <c r="CU4">
        <v>227.38</v>
      </c>
      <c r="CV4">
        <v>282.55</v>
      </c>
      <c r="CW4">
        <v>240</v>
      </c>
      <c r="CX4">
        <v>207.3</v>
      </c>
      <c r="CY4">
        <v>182.20099999999999</v>
      </c>
      <c r="CZ4">
        <v>254.494</v>
      </c>
      <c r="DA4">
        <v>213.36</v>
      </c>
      <c r="DB4">
        <v>181.232</v>
      </c>
      <c r="DC4">
        <v>237.42</v>
      </c>
      <c r="DD4">
        <v>147.13</v>
      </c>
      <c r="DE4">
        <v>201.30600000000001</v>
      </c>
      <c r="DF4">
        <v>199.33</v>
      </c>
      <c r="DG4">
        <v>282.55</v>
      </c>
      <c r="DH4">
        <v>242.44</v>
      </c>
      <c r="DI4">
        <v>256</v>
      </c>
      <c r="DJ4">
        <v>165.19</v>
      </c>
      <c r="DK4">
        <v>254.41</v>
      </c>
      <c r="DL4">
        <v>284.47000000000003</v>
      </c>
      <c r="DM4" s="3">
        <v>386.64854000000003</v>
      </c>
      <c r="DN4">
        <v>284.48</v>
      </c>
      <c r="DO4">
        <v>372.68</v>
      </c>
      <c r="DP4">
        <v>208.21100000000001</v>
      </c>
      <c r="DQ4">
        <v>284.47000000000003</v>
      </c>
      <c r="DR4">
        <v>241.41</v>
      </c>
      <c r="DS4">
        <v>181.19</v>
      </c>
      <c r="DT4">
        <v>314.47000000000003</v>
      </c>
      <c r="DU4">
        <v>255.44</v>
      </c>
      <c r="DV4">
        <v>312.52999999999997</v>
      </c>
      <c r="DW4">
        <v>280.45</v>
      </c>
      <c r="DX4" s="3">
        <v>352.67518000000001</v>
      </c>
      <c r="DY4">
        <v>182.2</v>
      </c>
      <c r="DZ4">
        <v>366.71</v>
      </c>
      <c r="EA4">
        <v>150.13</v>
      </c>
      <c r="EB4">
        <v>340.59</v>
      </c>
      <c r="EC4">
        <v>75.069999999999993</v>
      </c>
      <c r="ED4">
        <v>281.47699999999998</v>
      </c>
      <c r="EE4" s="3">
        <v>408.78070000000002</v>
      </c>
      <c r="EF4">
        <v>318.32</v>
      </c>
      <c r="EG4" s="3">
        <v>414.7013</v>
      </c>
      <c r="EH4">
        <v>150</v>
      </c>
      <c r="EI4">
        <v>450.86</v>
      </c>
      <c r="EJ4" s="3">
        <v>450.81677999999999</v>
      </c>
      <c r="EK4" s="3">
        <v>298.28665999999998</v>
      </c>
      <c r="EL4" s="3">
        <v>430.70030000000003</v>
      </c>
      <c r="EM4" s="3">
        <v>518.97605999999996</v>
      </c>
      <c r="EN4" s="3">
        <v>336.46636000000001</v>
      </c>
      <c r="EO4">
        <v>324</v>
      </c>
      <c r="EP4">
        <v>507</v>
      </c>
      <c r="EQ4" s="3">
        <v>412.68561999999997</v>
      </c>
      <c r="ER4" s="3">
        <v>466.85883999999999</v>
      </c>
      <c r="ES4">
        <v>255.3</v>
      </c>
      <c r="ET4">
        <v>435.6</v>
      </c>
      <c r="EU4">
        <v>358.38499999999999</v>
      </c>
      <c r="EV4" s="3">
        <v>333.5</v>
      </c>
      <c r="EW4">
        <v>563.1</v>
      </c>
      <c r="EX4" s="3">
        <v>300.35088000000002</v>
      </c>
      <c r="EY4" s="3">
        <v>371.6</v>
      </c>
      <c r="EZ4" s="3">
        <v>401.40746000000001</v>
      </c>
      <c r="FA4" s="3">
        <v>398.45215999999999</v>
      </c>
      <c r="FB4" s="3">
        <v>534.93200000000002</v>
      </c>
      <c r="FC4" s="3">
        <v>871.65124000000003</v>
      </c>
      <c r="FD4" s="3">
        <v>302.2319</v>
      </c>
      <c r="FE4" s="3">
        <v>614.7328</v>
      </c>
      <c r="FF4" s="3">
        <v>1011.91504</v>
      </c>
      <c r="FG4" s="3">
        <v>536.86703999999997</v>
      </c>
      <c r="FH4" s="3">
        <v>582.69269999999995</v>
      </c>
    </row>
    <row r="5" spans="1:164" x14ac:dyDescent="0.25">
      <c r="A5" t="s">
        <v>1</v>
      </c>
      <c r="B5">
        <v>0.53238686800000001</v>
      </c>
      <c r="C5">
        <v>0.64216910500000002</v>
      </c>
      <c r="D5">
        <v>0.83546066399999996</v>
      </c>
      <c r="E5">
        <v>0.85549297782847356</v>
      </c>
      <c r="F5">
        <v>0.82758620699999996</v>
      </c>
      <c r="G5">
        <v>0.54545454500000001</v>
      </c>
      <c r="H5">
        <v>0.59900200000000003</v>
      </c>
      <c r="I5">
        <v>0.67491563554555678</v>
      </c>
      <c r="J5">
        <v>0.61983500000000002</v>
      </c>
      <c r="K5">
        <v>0.26069954400000001</v>
      </c>
      <c r="L5">
        <v>0.9116759643143979</v>
      </c>
      <c r="M5">
        <v>0.39966694400000002</v>
      </c>
      <c r="N5">
        <v>0.39964475999999999</v>
      </c>
      <c r="O5">
        <v>0.71545684899999995</v>
      </c>
      <c r="P5">
        <v>0.54890600000000001</v>
      </c>
      <c r="Q5">
        <v>0.2</v>
      </c>
      <c r="R5">
        <v>0.63053358904973333</v>
      </c>
      <c r="S5">
        <v>0.90422726200000003</v>
      </c>
      <c r="T5">
        <v>0.63751793019178671</v>
      </c>
      <c r="U5">
        <v>0.57610323770019589</v>
      </c>
      <c r="V5">
        <v>0.48596112299999999</v>
      </c>
      <c r="W5">
        <v>0.92174747959673542</v>
      </c>
      <c r="X5">
        <v>0.95340786561489121</v>
      </c>
      <c r="Y5">
        <v>0.9217563298735465</v>
      </c>
      <c r="Z5">
        <v>0.69161607623146082</v>
      </c>
      <c r="AA5">
        <v>0.69657286152131515</v>
      </c>
      <c r="AB5">
        <v>0.39936102236421728</v>
      </c>
      <c r="AC5">
        <v>1.4775494568637644</v>
      </c>
      <c r="AD5">
        <v>0.66579743113157819</v>
      </c>
      <c r="AE5">
        <v>0.50791070929730553</v>
      </c>
      <c r="AF5">
        <v>0.46424177711752279</v>
      </c>
      <c r="AG5">
        <v>0.89853987270685143</v>
      </c>
      <c r="AH5">
        <v>0.37467216185837393</v>
      </c>
      <c r="AI5">
        <v>0.84340736575766095</v>
      </c>
      <c r="AJ5">
        <v>0.40881217399999997</v>
      </c>
      <c r="AK5">
        <v>0.4063285674378444</v>
      </c>
      <c r="AL5">
        <v>1.295931315640271</v>
      </c>
      <c r="AM5">
        <v>1.1009174311926606</v>
      </c>
      <c r="AN5">
        <v>0.76595744700000001</v>
      </c>
      <c r="AO5">
        <v>0.80926882561605584</v>
      </c>
      <c r="AP5">
        <v>0.36320162230057962</v>
      </c>
      <c r="AQ5">
        <v>0.70497003877335218</v>
      </c>
      <c r="AR5">
        <v>0.84448652660132562</v>
      </c>
      <c r="AS5">
        <v>0.64212901442114745</v>
      </c>
      <c r="AT5">
        <v>0.87184749934157346</v>
      </c>
      <c r="AU5">
        <v>0.89257252151737332</v>
      </c>
      <c r="AV5">
        <v>0.78394773681754548</v>
      </c>
      <c r="AW5">
        <v>0.63079322247726521</v>
      </c>
      <c r="AX5">
        <v>0.77677085300000004</v>
      </c>
      <c r="AY5">
        <v>0.77922077922077926</v>
      </c>
      <c r="AZ5">
        <v>0.45513448591927685</v>
      </c>
      <c r="BA5">
        <v>0.79220993563294273</v>
      </c>
      <c r="BB5">
        <v>0.77333913337683369</v>
      </c>
      <c r="BC5">
        <v>0.77684268935540557</v>
      </c>
      <c r="BD5">
        <v>0.45488719429369284</v>
      </c>
      <c r="BE5">
        <v>0.67665538907684875</v>
      </c>
      <c r="BF5">
        <v>0.58265357083402691</v>
      </c>
      <c r="BG5">
        <v>0.69574180248663275</v>
      </c>
      <c r="BH5">
        <v>0.52095090905933628</v>
      </c>
      <c r="BI5">
        <v>0.63716814200000005</v>
      </c>
      <c r="BJ5">
        <v>0.40408575600000002</v>
      </c>
      <c r="BK5">
        <v>0.6967791384325952</v>
      </c>
      <c r="BL5">
        <v>0.26055991430473935</v>
      </c>
      <c r="BM5">
        <v>0.74890264958983699</v>
      </c>
      <c r="BN5">
        <v>0.78848807411787902</v>
      </c>
      <c r="BO5">
        <v>0.39964475999999999</v>
      </c>
      <c r="BP5">
        <v>0.67981899999999995</v>
      </c>
      <c r="BQ5">
        <v>0.530457077</v>
      </c>
      <c r="BR5">
        <v>0.62271751328139691</v>
      </c>
      <c r="BS5">
        <v>0.70963926700000002</v>
      </c>
      <c r="BT5">
        <v>0.62514109087120351</v>
      </c>
      <c r="BU5">
        <v>0.66568000000000005</v>
      </c>
      <c r="BV5">
        <v>0.79907307523273008</v>
      </c>
      <c r="BW5">
        <v>0.65389156299999995</v>
      </c>
      <c r="BX5">
        <v>0.71571287984970022</v>
      </c>
      <c r="BY5">
        <v>0.84682541282738877</v>
      </c>
      <c r="BZ5">
        <v>0.81946222800000001</v>
      </c>
      <c r="CA5">
        <v>0.59503570214212853</v>
      </c>
      <c r="CB5">
        <v>0.58465286236297198</v>
      </c>
      <c r="CC5">
        <v>0.60526581300000004</v>
      </c>
      <c r="CD5">
        <v>0.71330916007846401</v>
      </c>
      <c r="CE5">
        <v>0.92177698118038665</v>
      </c>
      <c r="CF5">
        <v>0.57755825216433931</v>
      </c>
      <c r="CG5">
        <v>0.77419354799999995</v>
      </c>
      <c r="CH5">
        <v>0.36060401199999997</v>
      </c>
      <c r="CI5">
        <v>0.81426909654905</v>
      </c>
      <c r="CJ5">
        <v>0.69981046799825042</v>
      </c>
      <c r="CK5">
        <v>0.63626723223753978</v>
      </c>
      <c r="CL5">
        <v>0.84739778264246879</v>
      </c>
      <c r="CM5">
        <v>0.61858061522997032</v>
      </c>
      <c r="CN5">
        <v>0.78805656494899523</v>
      </c>
      <c r="CO5">
        <v>0.63096873418470301</v>
      </c>
      <c r="CP5">
        <v>0.84801908042930962</v>
      </c>
      <c r="CQ5">
        <v>0.39130434800000002</v>
      </c>
      <c r="CR5">
        <v>0.73239436599999996</v>
      </c>
      <c r="CS5">
        <v>0.51208958153746365</v>
      </c>
      <c r="CT5">
        <v>0.64992116696956204</v>
      </c>
      <c r="CU5">
        <v>0.73885126220423958</v>
      </c>
      <c r="CV5">
        <v>0.8494071845691028</v>
      </c>
      <c r="CW5">
        <v>0.85</v>
      </c>
      <c r="CX5">
        <v>0.81042000000000003</v>
      </c>
      <c r="CY5">
        <v>0.65861328971849775</v>
      </c>
      <c r="CZ5">
        <v>0.84874299590560087</v>
      </c>
      <c r="DA5">
        <v>0.73115860517435316</v>
      </c>
      <c r="DB5">
        <v>1.3242694446896797</v>
      </c>
      <c r="DC5">
        <v>0.80869345463735154</v>
      </c>
      <c r="DD5">
        <v>0.407802624</v>
      </c>
      <c r="DE5">
        <v>0.6557181604125063</v>
      </c>
      <c r="DF5">
        <v>0.72242010735965478</v>
      </c>
      <c r="DG5">
        <v>0.8494071845691028</v>
      </c>
      <c r="DH5">
        <v>0.79194852299999996</v>
      </c>
      <c r="DI5">
        <v>0.75</v>
      </c>
      <c r="DJ5">
        <v>0.653792602</v>
      </c>
      <c r="DK5">
        <v>0.75468731600000005</v>
      </c>
      <c r="DL5">
        <v>0.75930678100000004</v>
      </c>
      <c r="DM5">
        <v>0.83797031795335364</v>
      </c>
      <c r="DN5">
        <v>0.75928008999999996</v>
      </c>
      <c r="DO5">
        <v>0.86937855500000005</v>
      </c>
      <c r="DP5">
        <v>0.63397226851607258</v>
      </c>
      <c r="DQ5">
        <v>0.7593067810313916</v>
      </c>
      <c r="DR5">
        <v>0.74561900000000003</v>
      </c>
      <c r="DS5">
        <v>0.596059385</v>
      </c>
      <c r="DT5">
        <v>0.80134830000000001</v>
      </c>
      <c r="DU5">
        <v>0.75164422200000003</v>
      </c>
      <c r="DV5">
        <v>0.76792627899999999</v>
      </c>
      <c r="DW5">
        <v>0.77019076484221793</v>
      </c>
      <c r="DX5">
        <v>0.85064109132942101</v>
      </c>
      <c r="DY5">
        <v>0.79034000000000004</v>
      </c>
      <c r="DZ5">
        <v>0.85080854080881352</v>
      </c>
      <c r="EA5">
        <v>0.39965363399999998</v>
      </c>
      <c r="EB5">
        <v>0.77512551699999999</v>
      </c>
      <c r="EC5">
        <v>0.31970161200000002</v>
      </c>
      <c r="ED5">
        <v>0.76738063899999998</v>
      </c>
      <c r="EE5">
        <v>0.85131220725440315</v>
      </c>
      <c r="EF5">
        <v>0.75395828097511941</v>
      </c>
      <c r="EG5">
        <v>0.83915820857084367</v>
      </c>
      <c r="EH5">
        <v>0.72</v>
      </c>
      <c r="EI5">
        <v>0.85170599999999996</v>
      </c>
      <c r="EJ5">
        <v>0.82516893004736869</v>
      </c>
      <c r="EK5">
        <v>0.68390587765473654</v>
      </c>
      <c r="EL5">
        <v>0.80798643511509038</v>
      </c>
      <c r="EM5">
        <v>0.85553079269205601</v>
      </c>
      <c r="EN5">
        <v>0.92728437993028479</v>
      </c>
      <c r="EO5">
        <v>0.74074099999999998</v>
      </c>
      <c r="EP5">
        <v>0.85207100000000002</v>
      </c>
      <c r="EQ5">
        <v>0.8432569082489475</v>
      </c>
      <c r="ER5">
        <v>0.82251842976776457</v>
      </c>
      <c r="ES5">
        <v>0.75205599999999995</v>
      </c>
      <c r="ET5">
        <v>0.765957</v>
      </c>
      <c r="EU5">
        <v>0.50225316349735616</v>
      </c>
      <c r="EV5">
        <v>0.71964017991004503</v>
      </c>
      <c r="EW5">
        <v>0.85242399999999996</v>
      </c>
      <c r="EX5">
        <v>0.95887849571141592</v>
      </c>
      <c r="EY5">
        <v>0.80731969860064579</v>
      </c>
      <c r="EZ5">
        <v>0.71747545499029841</v>
      </c>
      <c r="FA5">
        <v>0.96372924669300331</v>
      </c>
      <c r="FB5">
        <v>0.80757928110488808</v>
      </c>
      <c r="FC5">
        <v>0.85355239097692326</v>
      </c>
      <c r="FD5">
        <v>0.59556916394331638</v>
      </c>
      <c r="FE5">
        <v>0.85890975721484197</v>
      </c>
      <c r="FF5">
        <v>0.85382662164997569</v>
      </c>
      <c r="FG5">
        <v>0.89407611985269209</v>
      </c>
      <c r="FH5">
        <v>0.80316777608506174</v>
      </c>
    </row>
    <row r="6" spans="1:164" x14ac:dyDescent="0.25">
      <c r="A6" t="s">
        <v>2</v>
      </c>
      <c r="B6">
        <v>0.15527950300000001</v>
      </c>
      <c r="C6">
        <v>7.1352123000000003E-2</v>
      </c>
      <c r="D6">
        <v>0.16245068500000001</v>
      </c>
      <c r="E6">
        <v>0.14258216297141227</v>
      </c>
      <c r="F6">
        <v>7.5862069000000004E-2</v>
      </c>
      <c r="G6">
        <v>9.0909090999999997E-2</v>
      </c>
      <c r="H6">
        <v>0.13311100000000001</v>
      </c>
      <c r="I6">
        <v>0.12654668166479188</v>
      </c>
      <c r="J6">
        <v>0.103306</v>
      </c>
      <c r="K6">
        <v>4.3449924000000001E-2</v>
      </c>
      <c r="L6">
        <v>8.682628231565695E-2</v>
      </c>
      <c r="M6">
        <v>6.6611157000000004E-2</v>
      </c>
      <c r="N6">
        <v>6.6607459999999993E-2</v>
      </c>
      <c r="O6">
        <v>7.4526755E-2</v>
      </c>
      <c r="P6">
        <v>9.9108000000000002E-2</v>
      </c>
      <c r="Q6">
        <v>6.6666666999999999E-2</v>
      </c>
      <c r="R6">
        <v>0.12260375342633704</v>
      </c>
      <c r="S6">
        <v>9.4190339999999997E-2</v>
      </c>
      <c r="T6">
        <v>6.3751793019178674E-2</v>
      </c>
      <c r="U6">
        <v>5.7610323770019588E-2</v>
      </c>
      <c r="V6">
        <v>8.0993520999999999E-2</v>
      </c>
      <c r="W6">
        <v>7.6812289966394623E-2</v>
      </c>
      <c r="X6">
        <v>9.080074910618012E-2</v>
      </c>
      <c r="Y6">
        <v>7.6813027489462213E-2</v>
      </c>
      <c r="Z6">
        <v>0.1152693460385768</v>
      </c>
      <c r="AA6">
        <v>0.13931457230426303</v>
      </c>
      <c r="AB6">
        <v>6.6560170394036208E-2</v>
      </c>
      <c r="AC6">
        <v>0.16417216187375161</v>
      </c>
      <c r="AD6">
        <v>7.397749234795313E-2</v>
      </c>
      <c r="AE6">
        <v>8.465178488288426E-2</v>
      </c>
      <c r="AF6">
        <v>3.0949451807834854E-2</v>
      </c>
      <c r="AG6">
        <v>9.9837763634094606E-2</v>
      </c>
      <c r="AH6">
        <v>6.2445360309728984E-2</v>
      </c>
      <c r="AI6">
        <v>0.15462468372223784</v>
      </c>
      <c r="AJ6">
        <v>4.5423575000000001E-2</v>
      </c>
      <c r="AK6">
        <v>8.465178488288426E-2</v>
      </c>
      <c r="AL6">
        <v>0.25648640622047031</v>
      </c>
      <c r="AM6">
        <v>0.16309887869520898</v>
      </c>
      <c r="AN6">
        <v>0.120567376</v>
      </c>
      <c r="AO6">
        <v>0.14836595136294356</v>
      </c>
      <c r="AP6">
        <v>6.0533603716763272E-2</v>
      </c>
      <c r="AQ6">
        <v>9.7912505385187795E-2</v>
      </c>
      <c r="AR6">
        <v>0.15354300483660466</v>
      </c>
      <c r="AS6">
        <v>0.11593996093715163</v>
      </c>
      <c r="AT6">
        <v>0.12714442698731279</v>
      </c>
      <c r="AU6">
        <v>8.5006906811178409E-2</v>
      </c>
      <c r="AV6">
        <v>8.3994400373308437E-2</v>
      </c>
      <c r="AW6">
        <v>5.2566101873105432E-2</v>
      </c>
      <c r="AX6">
        <v>7.3978000000000002E-2</v>
      </c>
      <c r="AY6">
        <v>0.10551948051948051</v>
      </c>
      <c r="AZ6">
        <v>3.7927873826606402E-2</v>
      </c>
      <c r="BA6">
        <v>9.0774055124608011E-2</v>
      </c>
      <c r="BB6">
        <v>8.0556159726753507E-2</v>
      </c>
      <c r="BC6">
        <v>7.3985018033848146E-2</v>
      </c>
      <c r="BD6">
        <v>5.0543021588188096E-2</v>
      </c>
      <c r="BE6">
        <v>6.4443370388271304E-2</v>
      </c>
      <c r="BF6">
        <v>8.323622440486099E-2</v>
      </c>
      <c r="BG6">
        <v>0.10951491335437738</v>
      </c>
      <c r="BH6">
        <v>8.6825151509889384E-2</v>
      </c>
      <c r="BI6">
        <v>9.7345133E-2</v>
      </c>
      <c r="BJ6">
        <v>7.8572000000000003E-2</v>
      </c>
      <c r="BK6">
        <v>0.1277428420459758</v>
      </c>
      <c r="BL6">
        <v>5.0664427781477089E-2</v>
      </c>
      <c r="BM6">
        <v>6.9342837924984913E-2</v>
      </c>
      <c r="BN6">
        <v>7.8848807411787902E-2</v>
      </c>
      <c r="BO6">
        <v>6.6607E-2</v>
      </c>
      <c r="BP6">
        <v>0.106222</v>
      </c>
      <c r="BQ6">
        <v>6.1886658999999997E-2</v>
      </c>
      <c r="BR6">
        <v>6.486640763347884E-2</v>
      </c>
      <c r="BS6">
        <v>7.8848807000000007E-2</v>
      </c>
      <c r="BT6">
        <v>0.11287269696285619</v>
      </c>
      <c r="BU6">
        <v>0.110947</v>
      </c>
      <c r="BV6">
        <v>9.3225192110485161E-2</v>
      </c>
      <c r="BW6">
        <v>5.4490999999999998E-2</v>
      </c>
      <c r="BX6">
        <v>4.4732054990606264E-2</v>
      </c>
      <c r="BY6">
        <v>0.15121882371917655</v>
      </c>
      <c r="BZ6">
        <v>5.9752454000000003E-2</v>
      </c>
      <c r="CA6">
        <v>7.7921341947183489E-2</v>
      </c>
      <c r="CB6">
        <v>6.090133982947625E-2</v>
      </c>
      <c r="CC6">
        <v>9.0789871999999994E-2</v>
      </c>
      <c r="CD6">
        <v>9.5107888010461869E-2</v>
      </c>
      <c r="CE6">
        <v>7.6814748431698887E-2</v>
      </c>
      <c r="CF6">
        <v>9.6259708694056562E-2</v>
      </c>
      <c r="CG6">
        <v>0.150537634</v>
      </c>
      <c r="CH6">
        <v>5.2588000000000003E-2</v>
      </c>
      <c r="CI6">
        <v>0.10663047692904226</v>
      </c>
      <c r="CJ6">
        <v>8.0186616124799534E-2</v>
      </c>
      <c r="CK6">
        <v>9.7207493814068582E-2</v>
      </c>
      <c r="CL6">
        <v>0.15064849469199446</v>
      </c>
      <c r="CM6">
        <v>8.3766124979058471E-2</v>
      </c>
      <c r="CN6">
        <v>0.14009894487982139</v>
      </c>
      <c r="CO6">
        <v>5.2580727848725251E-2</v>
      </c>
      <c r="CP6">
        <v>0.15017004549269025</v>
      </c>
      <c r="CQ6">
        <v>8.6956521999999994E-2</v>
      </c>
      <c r="CR6">
        <v>0.12676056299999999</v>
      </c>
      <c r="CS6">
        <v>6.4011197692182956E-2</v>
      </c>
      <c r="CT6">
        <v>6.0177885830514997E-2</v>
      </c>
      <c r="CU6">
        <v>0.12753980121382708</v>
      </c>
      <c r="CV6">
        <v>0.14864625729959299</v>
      </c>
      <c r="CW6">
        <v>0.15</v>
      </c>
      <c r="CX6">
        <v>0.120598</v>
      </c>
      <c r="CY6">
        <v>6.5861328971849778E-2</v>
      </c>
      <c r="CZ6">
        <v>0.14931589742783719</v>
      </c>
      <c r="DA6">
        <v>0.12654668166479188</v>
      </c>
      <c r="DB6">
        <v>0.12139136576322063</v>
      </c>
      <c r="DC6">
        <v>0.1305702973633224</v>
      </c>
      <c r="DD6">
        <v>6.1170000000000002E-2</v>
      </c>
      <c r="DE6">
        <v>0.11425392189005791</v>
      </c>
      <c r="DF6">
        <v>0.12542015752771785</v>
      </c>
      <c r="DG6">
        <v>0.14864625729959299</v>
      </c>
      <c r="DH6">
        <v>0.14024088400000001</v>
      </c>
      <c r="DI6">
        <v>0.125</v>
      </c>
      <c r="DJ6">
        <v>6.6589999999999996E-2</v>
      </c>
      <c r="DK6">
        <v>0.11792</v>
      </c>
      <c r="DL6">
        <v>0.119521</v>
      </c>
      <c r="DM6">
        <v>0.11897109452424157</v>
      </c>
      <c r="DN6">
        <v>0.12654699999999999</v>
      </c>
      <c r="DO6">
        <v>0.128796823</v>
      </c>
      <c r="DP6">
        <v>5.7633842592370234E-2</v>
      </c>
      <c r="DQ6">
        <v>0.12655113017189862</v>
      </c>
      <c r="DR6">
        <v>0.128412</v>
      </c>
      <c r="DS6">
        <v>6.071E-2</v>
      </c>
      <c r="DT6">
        <v>9.5398606999999996E-2</v>
      </c>
      <c r="DU6">
        <v>0.12918885099999999</v>
      </c>
      <c r="DV6">
        <v>0.12798799999999999</v>
      </c>
      <c r="DW6">
        <v>0.11410233553218042</v>
      </c>
      <c r="DX6">
        <v>0.14744445583043297</v>
      </c>
      <c r="DY6">
        <v>5.4885000000000003E-2</v>
      </c>
      <c r="DZ6">
        <v>0.1472553243707562</v>
      </c>
      <c r="EA6">
        <v>6.6609000000000002E-2</v>
      </c>
      <c r="EB6">
        <v>0.129188</v>
      </c>
      <c r="EC6">
        <v>6.6604999999999998E-2</v>
      </c>
      <c r="ED6">
        <v>0.12434408499999999</v>
      </c>
      <c r="EE6">
        <v>0.14677796676800053</v>
      </c>
      <c r="EF6">
        <v>4.3980899723548635E-2</v>
      </c>
      <c r="EG6">
        <v>0.12056870812799478</v>
      </c>
      <c r="EH6">
        <v>6.6666666999999999E-2</v>
      </c>
      <c r="EI6">
        <v>0.14638699999999999</v>
      </c>
      <c r="EJ6">
        <v>0.13752815500789478</v>
      </c>
      <c r="EK6">
        <v>4.6934717093952513E-2</v>
      </c>
      <c r="EL6">
        <v>0.11609000504527162</v>
      </c>
      <c r="EM6">
        <v>0.14258846544867601</v>
      </c>
      <c r="EN6">
        <v>7.1329567686944984E-2</v>
      </c>
      <c r="EO6">
        <v>7.4074000000000001E-2</v>
      </c>
      <c r="EP6">
        <v>0.145957</v>
      </c>
      <c r="EQ6">
        <v>0.11631129768951</v>
      </c>
      <c r="ER6">
        <v>0.14137035511633453</v>
      </c>
      <c r="ES6">
        <v>6.6587999999999994E-2</v>
      </c>
      <c r="ET6">
        <v>8.7470000000000006E-2</v>
      </c>
      <c r="EU6">
        <v>6.1386497760787979E-2</v>
      </c>
      <c r="EV6">
        <v>0.10494752623688156</v>
      </c>
      <c r="EW6">
        <v>0.145622</v>
      </c>
      <c r="EX6">
        <v>3.9953270654642326E-2</v>
      </c>
      <c r="EY6">
        <v>0.11033369214208825</v>
      </c>
      <c r="EZ6">
        <v>4.7333450155609962E-2</v>
      </c>
      <c r="FA6">
        <v>3.5135962119015741E-2</v>
      </c>
      <c r="FB6">
        <v>0.13085775388273649</v>
      </c>
      <c r="FC6">
        <v>0.14455322750415636</v>
      </c>
      <c r="FD6">
        <v>3.3087175774628691E-2</v>
      </c>
      <c r="FE6">
        <v>4.8801690750843292E-2</v>
      </c>
      <c r="FF6">
        <v>0.14428088745474127</v>
      </c>
      <c r="FG6">
        <v>0.10430888064948074</v>
      </c>
      <c r="FH6">
        <v>5.148511385160652E-2</v>
      </c>
    </row>
    <row r="7" spans="1:164" x14ac:dyDescent="0.25">
      <c r="A7" t="s">
        <v>3</v>
      </c>
      <c r="B7">
        <v>0</v>
      </c>
      <c r="C7">
        <v>0.28540849099999999</v>
      </c>
      <c r="D7">
        <v>0</v>
      </c>
      <c r="E7">
        <v>0</v>
      </c>
      <c r="F7">
        <v>0</v>
      </c>
      <c r="G7">
        <v>0.36363636399999999</v>
      </c>
      <c r="H7">
        <v>0.26622299999999999</v>
      </c>
      <c r="I7">
        <v>0</v>
      </c>
      <c r="J7">
        <v>0.275482</v>
      </c>
      <c r="K7">
        <v>0.69519878300000004</v>
      </c>
      <c r="L7">
        <v>0</v>
      </c>
      <c r="M7">
        <v>0.53288925899999995</v>
      </c>
      <c r="N7">
        <v>0.53285967999999995</v>
      </c>
      <c r="O7">
        <v>0</v>
      </c>
      <c r="P7">
        <v>0.24395800000000001</v>
      </c>
      <c r="Q7">
        <v>0.26666666700000002</v>
      </c>
      <c r="R7">
        <v>0</v>
      </c>
      <c r="S7">
        <v>0</v>
      </c>
      <c r="T7">
        <v>0</v>
      </c>
      <c r="U7">
        <v>0.30725506010677117</v>
      </c>
      <c r="V7">
        <v>0.431965443</v>
      </c>
      <c r="W7">
        <v>0</v>
      </c>
      <c r="X7">
        <v>0</v>
      </c>
      <c r="Y7">
        <v>0</v>
      </c>
      <c r="Z7">
        <v>0.46107738415430721</v>
      </c>
      <c r="AA7">
        <v>0.37150552614470145</v>
      </c>
      <c r="AB7">
        <v>0.26624068157614483</v>
      </c>
      <c r="AC7">
        <v>0</v>
      </c>
      <c r="AD7">
        <v>0</v>
      </c>
      <c r="AE7">
        <v>0.4063285674378444</v>
      </c>
      <c r="AF7">
        <v>0.24759561446267883</v>
      </c>
      <c r="AG7">
        <v>0</v>
      </c>
      <c r="AH7">
        <v>0.3330419216518879</v>
      </c>
      <c r="AI7">
        <v>0</v>
      </c>
      <c r="AJ7">
        <v>0.54508289799999998</v>
      </c>
      <c r="AK7">
        <v>0</v>
      </c>
      <c r="AL7">
        <v>0</v>
      </c>
      <c r="AM7">
        <v>0.48929663608562696</v>
      </c>
      <c r="AN7">
        <v>0.113475177</v>
      </c>
      <c r="AO7">
        <v>0</v>
      </c>
      <c r="AP7">
        <v>0.36320162230057962</v>
      </c>
      <c r="AQ7">
        <v>0.31332001723260094</v>
      </c>
      <c r="AR7">
        <v>0</v>
      </c>
      <c r="AS7">
        <v>0.14269533653803276</v>
      </c>
      <c r="AT7">
        <v>0.43592374967078673</v>
      </c>
      <c r="AU7">
        <v>0.34002762724471364</v>
      </c>
      <c r="AV7">
        <v>0</v>
      </c>
      <c r="AW7">
        <v>0.28035254332322895</v>
      </c>
      <c r="AX7">
        <v>0.147956</v>
      </c>
      <c r="AY7">
        <v>0</v>
      </c>
      <c r="AZ7">
        <v>0.10114099687095042</v>
      </c>
      <c r="BA7">
        <v>0</v>
      </c>
      <c r="BB7">
        <v>0.25777971112561121</v>
      </c>
      <c r="BC7">
        <v>0.14797003606769629</v>
      </c>
      <c r="BD7">
        <v>0.20217208635275238</v>
      </c>
      <c r="BE7">
        <v>0.25777348155308522</v>
      </c>
      <c r="BF7">
        <v>0.33294489761944396</v>
      </c>
      <c r="BG7">
        <v>0.1030728596276493</v>
      </c>
      <c r="BH7">
        <v>0.27784048483164603</v>
      </c>
      <c r="BI7">
        <v>0.14159292000000001</v>
      </c>
      <c r="BJ7">
        <v>0.35918699999999998</v>
      </c>
      <c r="BK7">
        <v>9.2903885124346039E-2</v>
      </c>
      <c r="BL7">
        <v>0.11580440635766193</v>
      </c>
      <c r="BM7">
        <v>0.22189708135995173</v>
      </c>
      <c r="BN7">
        <v>0.21026348643143439</v>
      </c>
      <c r="BO7">
        <v>0.53286</v>
      </c>
      <c r="BP7">
        <v>0.113303</v>
      </c>
      <c r="BQ7">
        <v>0.28291044100000001</v>
      </c>
      <c r="BR7">
        <v>0.20757250442713229</v>
      </c>
      <c r="BS7">
        <v>0.210263486</v>
      </c>
      <c r="BT7">
        <v>0.13892024241582301</v>
      </c>
      <c r="BU7">
        <v>0.22189300000000001</v>
      </c>
      <c r="BV7">
        <v>0.21308615339539466</v>
      </c>
      <c r="BW7">
        <v>0.29061799999999999</v>
      </c>
      <c r="BX7">
        <v>0.2385709599499001</v>
      </c>
      <c r="BY7">
        <v>0</v>
      </c>
      <c r="BZ7">
        <v>0</v>
      </c>
      <c r="CA7">
        <v>0.22668026748271561</v>
      </c>
      <c r="CB7">
        <v>0.29232643118148599</v>
      </c>
      <c r="CC7">
        <v>0.16140421699999999</v>
      </c>
      <c r="CD7">
        <v>0.19021577602092374</v>
      </c>
      <c r="CE7">
        <v>0</v>
      </c>
      <c r="CF7">
        <v>0.19251941738811312</v>
      </c>
      <c r="CG7">
        <v>8.6021504999999998E-2</v>
      </c>
      <c r="CH7">
        <v>0.48080499999999998</v>
      </c>
      <c r="CI7">
        <v>7.754943776657619E-2</v>
      </c>
      <c r="CJ7">
        <v>0.1166350779997084</v>
      </c>
      <c r="CK7">
        <v>0.14139271827500885</v>
      </c>
      <c r="CL7">
        <v>0</v>
      </c>
      <c r="CM7">
        <v>0.20619353840999008</v>
      </c>
      <c r="CN7">
        <v>7.0049472439910693E-2</v>
      </c>
      <c r="CO7">
        <v>0.3154843670923515</v>
      </c>
      <c r="CP7">
        <v>0</v>
      </c>
      <c r="CQ7">
        <v>0.52173913000000005</v>
      </c>
      <c r="CR7">
        <v>7.5117371000000002E-2</v>
      </c>
      <c r="CS7">
        <v>0.13655722174332363</v>
      </c>
      <c r="CT7">
        <v>0.28885385198647201</v>
      </c>
      <c r="CU7">
        <v>7.0366786876594242E-2</v>
      </c>
      <c r="CV7">
        <v>0</v>
      </c>
      <c r="CW7">
        <v>0</v>
      </c>
      <c r="CX7">
        <v>6.7534999999999998E-2</v>
      </c>
      <c r="CY7">
        <v>0.26344531588739911</v>
      </c>
      <c r="CZ7">
        <v>0</v>
      </c>
      <c r="DA7">
        <v>7.4990626171728525E-2</v>
      </c>
      <c r="DB7">
        <v>0.52970777787587187</v>
      </c>
      <c r="DC7">
        <v>0</v>
      </c>
      <c r="DD7">
        <v>0.43498900000000001</v>
      </c>
      <c r="DE7">
        <v>0.15896197828181971</v>
      </c>
      <c r="DF7">
        <v>8.0268900817739422E-2</v>
      </c>
      <c r="DG7">
        <v>0</v>
      </c>
      <c r="DH7">
        <v>6.5995709999999999E-2</v>
      </c>
      <c r="DI7">
        <v>0.125</v>
      </c>
      <c r="DJ7">
        <v>0.193716</v>
      </c>
      <c r="DK7">
        <v>0.125781</v>
      </c>
      <c r="DL7">
        <v>0.11249000000000001</v>
      </c>
      <c r="DM7">
        <v>4.1381250269301416E-2</v>
      </c>
      <c r="DN7">
        <v>0.112486</v>
      </c>
      <c r="DO7">
        <v>0</v>
      </c>
      <c r="DP7">
        <v>0.3073804938259746</v>
      </c>
      <c r="DQ7">
        <v>0.1124898934861321</v>
      </c>
      <c r="DR7">
        <v>6.6277000000000003E-2</v>
      </c>
      <c r="DS7">
        <v>0.26491500000000001</v>
      </c>
      <c r="DT7">
        <v>5.0879256999999997E-2</v>
      </c>
      <c r="DU7">
        <v>6.2637018000000003E-2</v>
      </c>
      <c r="DV7">
        <v>0.10238999999999999</v>
      </c>
      <c r="DW7">
        <v>0.11410233553218042</v>
      </c>
      <c r="DX7">
        <v>0</v>
      </c>
      <c r="DY7">
        <v>0</v>
      </c>
      <c r="DZ7">
        <v>0</v>
      </c>
      <c r="EA7">
        <v>0.53287200000000001</v>
      </c>
      <c r="EB7">
        <v>9.3954999999999997E-2</v>
      </c>
      <c r="EC7">
        <v>0.42626900000000001</v>
      </c>
      <c r="ED7">
        <v>5.6843009999999999E-2</v>
      </c>
      <c r="EE7">
        <v>0</v>
      </c>
      <c r="EF7">
        <v>0.20105554159336517</v>
      </c>
      <c r="EG7">
        <v>3.858198660095833E-2</v>
      </c>
      <c r="EH7">
        <v>0.21333333300000001</v>
      </c>
      <c r="EI7">
        <v>0</v>
      </c>
      <c r="EJ7">
        <v>3.5491136776230912E-2</v>
      </c>
      <c r="EK7">
        <v>0.26819838339401436</v>
      </c>
      <c r="EL7">
        <v>7.429760322897383E-2</v>
      </c>
      <c r="EM7">
        <v>0</v>
      </c>
      <c r="EN7">
        <v>0</v>
      </c>
      <c r="EO7">
        <v>9.8765000000000006E-2</v>
      </c>
      <c r="EP7">
        <v>0</v>
      </c>
      <c r="EQ7">
        <v>3.8770432563170004E-2</v>
      </c>
      <c r="ER7">
        <v>3.4271601240323524E-2</v>
      </c>
      <c r="ES7">
        <v>0.12534300000000001</v>
      </c>
      <c r="ET7">
        <v>0.11347500000000001</v>
      </c>
      <c r="EU7">
        <v>8.9289451288418878E-2</v>
      </c>
      <c r="EV7">
        <v>4.7976011994002997E-2</v>
      </c>
      <c r="EW7">
        <v>0</v>
      </c>
      <c r="EX7">
        <v>0</v>
      </c>
      <c r="EY7">
        <v>4.3057050592034442E-2</v>
      </c>
      <c r="EZ7">
        <v>0.19929873749730509</v>
      </c>
      <c r="FA7">
        <v>0</v>
      </c>
      <c r="FB7">
        <v>5.982068748925097E-2</v>
      </c>
      <c r="FC7">
        <v>0</v>
      </c>
      <c r="FD7">
        <v>0.37057636867584132</v>
      </c>
      <c r="FE7">
        <v>0</v>
      </c>
      <c r="FF7">
        <v>0</v>
      </c>
      <c r="FG7">
        <v>0</v>
      </c>
      <c r="FH7">
        <v>0</v>
      </c>
    </row>
    <row r="8" spans="1:164" x14ac:dyDescent="0.25">
      <c r="A8" t="s">
        <v>4</v>
      </c>
      <c r="B8">
        <v>0.31055900600000003</v>
      </c>
      <c r="C8">
        <v>0</v>
      </c>
      <c r="D8">
        <v>0</v>
      </c>
      <c r="E8">
        <v>0</v>
      </c>
      <c r="F8">
        <v>9.6551724000000005E-2</v>
      </c>
      <c r="G8">
        <v>0</v>
      </c>
      <c r="H8">
        <v>0</v>
      </c>
      <c r="I8">
        <v>0.19685039370078738</v>
      </c>
      <c r="J8">
        <v>0</v>
      </c>
      <c r="K8">
        <v>0</v>
      </c>
      <c r="L8">
        <v>0</v>
      </c>
      <c r="M8">
        <v>0</v>
      </c>
      <c r="N8">
        <v>0</v>
      </c>
      <c r="O8">
        <v>0.20867491399999999</v>
      </c>
      <c r="P8">
        <v>0.10673199999999999</v>
      </c>
      <c r="Q8">
        <v>0.46666666699999998</v>
      </c>
      <c r="R8">
        <v>0.24520750685267409</v>
      </c>
      <c r="S8">
        <v>0</v>
      </c>
      <c r="T8">
        <v>0.29750836742283376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0.25892122321783595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0.23702499767207591</v>
      </c>
      <c r="AL8">
        <v>0.18898998353087285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0.12485841947077868</v>
      </c>
      <c r="AT8">
        <v>0</v>
      </c>
      <c r="AU8">
        <v>0</v>
      </c>
      <c r="AV8">
        <v>0.13065795613625758</v>
      </c>
      <c r="AW8">
        <v>0</v>
      </c>
      <c r="AX8">
        <v>0</v>
      </c>
      <c r="AY8">
        <v>0.11363636363636363</v>
      </c>
      <c r="AZ8">
        <v>0</v>
      </c>
      <c r="BA8">
        <v>0.11553061561313747</v>
      </c>
      <c r="BB8">
        <v>0</v>
      </c>
      <c r="BC8">
        <v>0</v>
      </c>
      <c r="BD8">
        <v>0</v>
      </c>
      <c r="BE8">
        <v>0</v>
      </c>
      <c r="BF8">
        <v>0</v>
      </c>
      <c r="BG8">
        <v>9.0188752174193143E-2</v>
      </c>
      <c r="BH8">
        <v>0</v>
      </c>
      <c r="BI8">
        <v>0.123893805</v>
      </c>
      <c r="BJ8">
        <v>0.15714400000000001</v>
      </c>
      <c r="BK8">
        <v>0</v>
      </c>
      <c r="BL8">
        <v>0.10132885556295418</v>
      </c>
      <c r="BM8">
        <v>0</v>
      </c>
      <c r="BN8">
        <v>0</v>
      </c>
      <c r="BO8">
        <v>0</v>
      </c>
      <c r="BP8">
        <v>9.9140000000000006E-2</v>
      </c>
      <c r="BQ8">
        <v>0.12377331799999999</v>
      </c>
      <c r="BR8">
        <v>0</v>
      </c>
      <c r="BS8">
        <v>0</v>
      </c>
      <c r="BT8">
        <v>0.12155521211384514</v>
      </c>
      <c r="BU8">
        <v>0</v>
      </c>
      <c r="BV8">
        <v>0</v>
      </c>
      <c r="BW8">
        <v>0</v>
      </c>
      <c r="BX8">
        <v>0</v>
      </c>
      <c r="BY8">
        <v>0</v>
      </c>
      <c r="BZ8">
        <v>0.11950490800000001</v>
      </c>
      <c r="CA8">
        <v>9.9172617023688084E-2</v>
      </c>
      <c r="CB8">
        <v>0</v>
      </c>
      <c r="CC8">
        <v>0.14122868999999999</v>
      </c>
      <c r="CD8">
        <v>0</v>
      </c>
      <c r="CE8">
        <v>0</v>
      </c>
      <c r="CF8">
        <v>0</v>
      </c>
      <c r="CG8">
        <v>0</v>
      </c>
      <c r="CH8">
        <v>0.10517600000000001</v>
      </c>
      <c r="CI8">
        <v>0</v>
      </c>
      <c r="CJ8">
        <v>0.10205569324974485</v>
      </c>
      <c r="CK8">
        <v>0.12371862849063274</v>
      </c>
      <c r="CL8">
        <v>0</v>
      </c>
      <c r="CM8">
        <v>9.0209673054370665E-2</v>
      </c>
      <c r="CN8">
        <v>0</v>
      </c>
      <c r="CO8">
        <v>0</v>
      </c>
      <c r="CP8">
        <v>0</v>
      </c>
      <c r="CQ8">
        <v>0</v>
      </c>
      <c r="CR8">
        <v>6.57277E-2</v>
      </c>
      <c r="CS8">
        <v>5.9743784512704089E-2</v>
      </c>
      <c r="CT8">
        <v>0</v>
      </c>
      <c r="CU8">
        <v>6.1570938517019967E-2</v>
      </c>
      <c r="CV8">
        <v>0</v>
      </c>
      <c r="CW8">
        <v>0</v>
      </c>
      <c r="CX8">
        <v>5.7993000000000003E-2</v>
      </c>
      <c r="CY8">
        <v>0</v>
      </c>
      <c r="CZ8">
        <v>0</v>
      </c>
      <c r="DA8">
        <v>6.5616797900262466E-2</v>
      </c>
      <c r="DB8">
        <v>0</v>
      </c>
      <c r="DC8">
        <v>5.8967231067306884E-2</v>
      </c>
      <c r="DD8">
        <v>9.5154000000000002E-2</v>
      </c>
      <c r="DE8">
        <v>6.9545865498296125E-2</v>
      </c>
      <c r="DF8">
        <v>7.0235288215521996E-2</v>
      </c>
      <c r="DG8">
        <v>0</v>
      </c>
      <c r="DH8">
        <v>0</v>
      </c>
      <c r="DI8">
        <v>0</v>
      </c>
      <c r="DJ8">
        <v>8.4751000000000007E-2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7.7267000000000002E-2</v>
      </c>
      <c r="DT8">
        <v>0</v>
      </c>
      <c r="DU8">
        <v>5.4807390999999997E-2</v>
      </c>
      <c r="DV8">
        <v>0</v>
      </c>
      <c r="DW8">
        <v>0</v>
      </c>
      <c r="DX8">
        <v>0</v>
      </c>
      <c r="DY8">
        <v>0.15367700000000001</v>
      </c>
      <c r="DZ8">
        <v>0</v>
      </c>
      <c r="EA8">
        <v>0</v>
      </c>
      <c r="EB8">
        <v>0</v>
      </c>
      <c r="EC8">
        <v>0.18649299999999999</v>
      </c>
      <c r="ED8">
        <v>4.9737634000000003E-2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8.6419999999999997E-2</v>
      </c>
      <c r="EP8">
        <v>0</v>
      </c>
      <c r="EQ8">
        <v>0</v>
      </c>
      <c r="ER8">
        <v>0</v>
      </c>
      <c r="ES8">
        <v>5.4836999999999997E-2</v>
      </c>
      <c r="ET8">
        <v>3.3097000000000001E-2</v>
      </c>
      <c r="EU8">
        <v>0</v>
      </c>
      <c r="EV8">
        <v>0.12593703148425786</v>
      </c>
      <c r="EW8">
        <v>0</v>
      </c>
      <c r="EX8">
        <v>0</v>
      </c>
      <c r="EY8">
        <v>3.7674919268030141E-2</v>
      </c>
      <c r="EZ8">
        <v>3.4877279062028393E-2</v>
      </c>
      <c r="FA8">
        <v>0</v>
      </c>
      <c r="FB8">
        <v>0</v>
      </c>
      <c r="FC8">
        <v>0</v>
      </c>
      <c r="FD8">
        <v>0</v>
      </c>
      <c r="FE8">
        <v>9.1096489401574152E-2</v>
      </c>
      <c r="FF8">
        <v>0</v>
      </c>
      <c r="FG8">
        <v>0</v>
      </c>
      <c r="FH8">
        <v>0.14415831878449825</v>
      </c>
    </row>
    <row r="9" spans="1:164" x14ac:dyDescent="0.25">
      <c r="A9" t="s">
        <v>336</v>
      </c>
      <c r="B9" t="s">
        <v>5</v>
      </c>
      <c r="C9" t="s">
        <v>6</v>
      </c>
      <c r="D9" t="s">
        <v>7</v>
      </c>
      <c r="E9" t="s">
        <v>61</v>
      </c>
      <c r="F9" t="s">
        <v>8</v>
      </c>
      <c r="G9" t="s">
        <v>9</v>
      </c>
      <c r="H9" t="s">
        <v>10</v>
      </c>
      <c r="I9" t="s">
        <v>62</v>
      </c>
      <c r="J9" t="s">
        <v>11</v>
      </c>
      <c r="K9" t="s">
        <v>12</v>
      </c>
      <c r="L9" t="s">
        <v>63</v>
      </c>
      <c r="M9" t="s">
        <v>13</v>
      </c>
      <c r="N9" t="s">
        <v>14</v>
      </c>
      <c r="O9" t="s">
        <v>15</v>
      </c>
      <c r="P9" t="s">
        <v>291</v>
      </c>
      <c r="Q9" t="s">
        <v>16</v>
      </c>
      <c r="R9" t="s">
        <v>212</v>
      </c>
      <c r="S9" t="s">
        <v>17</v>
      </c>
      <c r="T9" t="s">
        <v>213</v>
      </c>
      <c r="U9" t="s">
        <v>114</v>
      </c>
      <c r="V9" t="s">
        <v>18</v>
      </c>
      <c r="W9" t="s">
        <v>64</v>
      </c>
      <c r="X9" t="s">
        <v>9</v>
      </c>
      <c r="Y9" t="s">
        <v>64</v>
      </c>
      <c r="Z9" t="s">
        <v>115</v>
      </c>
      <c r="AA9" t="s">
        <v>116</v>
      </c>
      <c r="AB9" t="s">
        <v>65</v>
      </c>
      <c r="AC9" t="s">
        <v>117</v>
      </c>
      <c r="AD9" t="s">
        <v>214</v>
      </c>
      <c r="AE9" t="s">
        <v>118</v>
      </c>
      <c r="AF9" t="s">
        <v>119</v>
      </c>
      <c r="AG9" t="s">
        <v>65</v>
      </c>
      <c r="AH9" t="s">
        <v>120</v>
      </c>
      <c r="AI9" t="s">
        <v>66</v>
      </c>
      <c r="AJ9" t="s">
        <v>19</v>
      </c>
      <c r="AK9" t="s">
        <v>118</v>
      </c>
      <c r="AL9" t="s">
        <v>18</v>
      </c>
      <c r="AM9" t="s">
        <v>121</v>
      </c>
      <c r="AN9" t="s">
        <v>20</v>
      </c>
      <c r="AO9" t="s">
        <v>66</v>
      </c>
      <c r="AP9" t="s">
        <v>122</v>
      </c>
      <c r="AQ9" t="s">
        <v>123</v>
      </c>
      <c r="AR9" t="s">
        <v>67</v>
      </c>
      <c r="AS9" t="s">
        <v>124</v>
      </c>
      <c r="AT9" t="s">
        <v>125</v>
      </c>
      <c r="AU9" t="s">
        <v>21</v>
      </c>
      <c r="AV9" t="s">
        <v>68</v>
      </c>
      <c r="AW9" t="s">
        <v>126</v>
      </c>
      <c r="AX9" t="s">
        <v>71</v>
      </c>
      <c r="AY9" t="s">
        <v>69</v>
      </c>
      <c r="AZ9" t="s">
        <v>127</v>
      </c>
      <c r="BA9" t="s">
        <v>70</v>
      </c>
      <c r="BB9" t="s">
        <v>128</v>
      </c>
      <c r="BC9" t="s">
        <v>71</v>
      </c>
      <c r="BD9" t="s">
        <v>129</v>
      </c>
      <c r="BE9" t="s">
        <v>128</v>
      </c>
      <c r="BF9" t="s">
        <v>130</v>
      </c>
      <c r="BG9" t="s">
        <v>72</v>
      </c>
      <c r="BH9" t="s">
        <v>131</v>
      </c>
      <c r="BI9" t="s">
        <v>22</v>
      </c>
      <c r="BJ9" t="s">
        <v>292</v>
      </c>
      <c r="BK9" t="s">
        <v>132</v>
      </c>
      <c r="BL9" t="s">
        <v>133</v>
      </c>
      <c r="BM9" t="s">
        <v>134</v>
      </c>
      <c r="BN9" t="s">
        <v>24</v>
      </c>
      <c r="BO9" t="s">
        <v>293</v>
      </c>
      <c r="BP9" t="s">
        <v>23</v>
      </c>
      <c r="BR9" t="s">
        <v>135</v>
      </c>
      <c r="BS9" t="s">
        <v>24</v>
      </c>
      <c r="BT9" t="s">
        <v>131</v>
      </c>
      <c r="BU9" t="s">
        <v>25</v>
      </c>
      <c r="BV9" t="s">
        <v>41</v>
      </c>
      <c r="BW9" t="s">
        <v>294</v>
      </c>
      <c r="BX9" t="s">
        <v>215</v>
      </c>
      <c r="BY9" t="s">
        <v>216</v>
      </c>
      <c r="BZ9" t="s">
        <v>26</v>
      </c>
      <c r="CA9" t="s">
        <v>217</v>
      </c>
      <c r="CB9" t="s">
        <v>136</v>
      </c>
      <c r="CC9" t="s">
        <v>27</v>
      </c>
      <c r="CD9" t="s">
        <v>218</v>
      </c>
      <c r="CE9" t="s">
        <v>73</v>
      </c>
      <c r="CF9" t="s">
        <v>137</v>
      </c>
      <c r="CG9" t="s">
        <v>28</v>
      </c>
      <c r="CH9" t="s">
        <v>295</v>
      </c>
      <c r="CI9" t="s">
        <v>74</v>
      </c>
      <c r="CJ9" t="s">
        <v>75</v>
      </c>
      <c r="CK9" t="s">
        <v>22</v>
      </c>
      <c r="CL9" t="s">
        <v>219</v>
      </c>
      <c r="CM9" t="s">
        <v>220</v>
      </c>
      <c r="CN9" t="s">
        <v>76</v>
      </c>
      <c r="CO9" t="s">
        <v>138</v>
      </c>
      <c r="CP9" t="s">
        <v>221</v>
      </c>
      <c r="CQ9" t="s">
        <v>29</v>
      </c>
      <c r="CR9" t="s">
        <v>30</v>
      </c>
      <c r="CS9" t="s">
        <v>139</v>
      </c>
      <c r="CT9" t="s">
        <v>140</v>
      </c>
      <c r="CU9" t="s">
        <v>77</v>
      </c>
      <c r="CV9" t="s">
        <v>78</v>
      </c>
      <c r="CW9" t="s">
        <v>31</v>
      </c>
      <c r="CX9" t="s">
        <v>32</v>
      </c>
      <c r="CY9" t="s">
        <v>141</v>
      </c>
      <c r="CZ9" t="s">
        <v>222</v>
      </c>
      <c r="DA9" t="s">
        <v>30</v>
      </c>
      <c r="DB9" t="s">
        <v>142</v>
      </c>
      <c r="DC9" t="s">
        <v>79</v>
      </c>
      <c r="DD9" t="s">
        <v>296</v>
      </c>
      <c r="DE9" t="s">
        <v>80</v>
      </c>
      <c r="DF9" t="s">
        <v>81</v>
      </c>
      <c r="DG9" t="s">
        <v>78</v>
      </c>
      <c r="DH9" t="s">
        <v>33</v>
      </c>
      <c r="DI9" t="s">
        <v>34</v>
      </c>
      <c r="DJ9" t="s">
        <v>297</v>
      </c>
      <c r="DK9" t="s">
        <v>298</v>
      </c>
      <c r="DL9" t="s">
        <v>299</v>
      </c>
      <c r="DM9" t="s">
        <v>300</v>
      </c>
      <c r="DN9" t="s">
        <v>82</v>
      </c>
      <c r="DO9" t="s">
        <v>35</v>
      </c>
      <c r="DP9" t="s">
        <v>143</v>
      </c>
      <c r="DQ9" t="s">
        <v>82</v>
      </c>
      <c r="DR9" t="s">
        <v>36</v>
      </c>
      <c r="DS9" t="s">
        <v>301</v>
      </c>
      <c r="DT9" t="s">
        <v>37</v>
      </c>
      <c r="DU9" t="s">
        <v>38</v>
      </c>
      <c r="DV9" t="s">
        <v>302</v>
      </c>
      <c r="DW9" t="s">
        <v>83</v>
      </c>
      <c r="DX9" t="s">
        <v>303</v>
      </c>
      <c r="DY9" t="s">
        <v>39</v>
      </c>
      <c r="DZ9" t="s">
        <v>84</v>
      </c>
      <c r="EA9" t="s">
        <v>304</v>
      </c>
      <c r="EB9" t="s">
        <v>305</v>
      </c>
      <c r="EC9" t="s">
        <v>306</v>
      </c>
      <c r="ED9" t="s">
        <v>40</v>
      </c>
      <c r="EE9" t="s">
        <v>307</v>
      </c>
      <c r="EF9" t="s">
        <v>85</v>
      </c>
      <c r="EG9" t="s">
        <v>308</v>
      </c>
      <c r="EH9" t="s">
        <v>41</v>
      </c>
      <c r="EI9" t="s">
        <v>42</v>
      </c>
      <c r="EJ9" t="s">
        <v>309</v>
      </c>
      <c r="EK9" t="s">
        <v>310</v>
      </c>
      <c r="EL9" t="s">
        <v>311</v>
      </c>
      <c r="EM9" t="s">
        <v>312</v>
      </c>
      <c r="EN9" t="s">
        <v>313</v>
      </c>
      <c r="EO9" t="s">
        <v>43</v>
      </c>
      <c r="EP9" t="s">
        <v>44</v>
      </c>
      <c r="EQ9" t="s">
        <v>314</v>
      </c>
      <c r="ER9" t="s">
        <v>315</v>
      </c>
      <c r="ES9" t="s">
        <v>45</v>
      </c>
      <c r="ET9" t="s">
        <v>46</v>
      </c>
      <c r="EU9" t="s">
        <v>144</v>
      </c>
      <c r="EV9" t="s">
        <v>316</v>
      </c>
      <c r="EW9" t="s">
        <v>47</v>
      </c>
      <c r="EX9" t="s">
        <v>234</v>
      </c>
      <c r="EY9" t="s">
        <v>235</v>
      </c>
      <c r="EZ9" t="s">
        <v>236</v>
      </c>
      <c r="FA9" t="s">
        <v>237</v>
      </c>
      <c r="FB9" t="s">
        <v>238</v>
      </c>
      <c r="FC9" t="s">
        <v>239</v>
      </c>
      <c r="FD9" t="s">
        <v>240</v>
      </c>
      <c r="FE9" t="s">
        <v>241</v>
      </c>
      <c r="FF9" t="s">
        <v>242</v>
      </c>
      <c r="FG9" t="s">
        <v>243</v>
      </c>
      <c r="FH9" t="s">
        <v>244</v>
      </c>
    </row>
    <row r="11" spans="1:164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</row>
    <row r="12" spans="1:164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</row>
    <row r="13" spans="1:164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</row>
    <row r="14" spans="1:164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</row>
    <row r="15" spans="1:164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</row>
    <row r="16" spans="1:164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</row>
    <row r="17" spans="2:166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</row>
    <row r="18" spans="2:166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</row>
    <row r="19" spans="2:166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</row>
    <row r="20" spans="2:166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</row>
    <row r="21" spans="2:166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</row>
    <row r="22" spans="2:166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</row>
    <row r="23" spans="2:166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</row>
    <row r="24" spans="2:166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</row>
    <row r="25" spans="2:166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</row>
    <row r="26" spans="2:166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</row>
    <row r="27" spans="2:166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</row>
    <row r="28" spans="2:166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</row>
    <row r="29" spans="2:166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</row>
    <row r="30" spans="2:166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</row>
    <row r="31" spans="2:166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</row>
    <row r="32" spans="2:166" x14ac:dyDescent="0.2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</row>
    <row r="33" spans="2:166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</row>
    <row r="34" spans="2:166" x14ac:dyDescent="0.2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</row>
    <row r="35" spans="2:166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</row>
    <row r="36" spans="2:166" x14ac:dyDescent="0.2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</row>
    <row r="37" spans="2:166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</row>
    <row r="38" spans="2:166" x14ac:dyDescent="0.2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</row>
    <row r="39" spans="2:166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</row>
    <row r="40" spans="2:166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</row>
    <row r="41" spans="2:166" x14ac:dyDescent="0.2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</row>
    <row r="42" spans="2:166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</row>
    <row r="43" spans="2:166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</row>
    <row r="44" spans="2:166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</row>
    <row r="45" spans="2:166" x14ac:dyDescent="0.2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</row>
    <row r="46" spans="2:166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</row>
    <row r="47" spans="2:166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</row>
    <row r="48" spans="2:166" x14ac:dyDescent="0.2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</row>
    <row r="49" spans="2:166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</row>
    <row r="50" spans="2:166" x14ac:dyDescent="0.2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</row>
    <row r="51" spans="2:166" x14ac:dyDescent="0.2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</row>
    <row r="52" spans="2:166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</row>
    <row r="53" spans="2:166" x14ac:dyDescent="0.2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</row>
    <row r="54" spans="2:166" x14ac:dyDescent="0.2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</row>
    <row r="55" spans="2:166" x14ac:dyDescent="0.2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</row>
    <row r="56" spans="2:166" x14ac:dyDescent="0.2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</row>
    <row r="57" spans="2:166" x14ac:dyDescent="0.2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</row>
    <row r="58" spans="2:166" x14ac:dyDescent="0.2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</row>
    <row r="59" spans="2:166" x14ac:dyDescent="0.2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</row>
    <row r="60" spans="2:166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</row>
    <row r="61" spans="2:166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</row>
    <row r="62" spans="2:166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</row>
    <row r="63" spans="2:166" x14ac:dyDescent="0.2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</row>
    <row r="64" spans="2:166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</row>
    <row r="65" spans="2:166" x14ac:dyDescent="0.2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</row>
    <row r="66" spans="2:166" x14ac:dyDescent="0.2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</row>
    <row r="67" spans="2:166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</row>
    <row r="68" spans="2:166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</row>
    <row r="69" spans="2:166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</row>
    <row r="70" spans="2:166" x14ac:dyDescent="0.2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</row>
    <row r="71" spans="2:166" x14ac:dyDescent="0.25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</row>
    <row r="72" spans="2:166" x14ac:dyDescent="0.2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</row>
    <row r="73" spans="2:166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</row>
    <row r="74" spans="2:166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</row>
    <row r="75" spans="2:166" x14ac:dyDescent="0.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</row>
    <row r="76" spans="2:166" x14ac:dyDescent="0.2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</row>
    <row r="77" spans="2:166" x14ac:dyDescent="0.25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</row>
    <row r="78" spans="2:166" x14ac:dyDescent="0.25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</row>
    <row r="79" spans="2:166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</row>
    <row r="80" spans="2:166" x14ac:dyDescent="0.2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</row>
    <row r="81" spans="2:166" x14ac:dyDescent="0.25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</row>
    <row r="82" spans="2:166" x14ac:dyDescent="0.25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</row>
    <row r="83" spans="2:166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</row>
    <row r="84" spans="2:166" x14ac:dyDescent="0.25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</row>
    <row r="85" spans="2:166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</row>
    <row r="86" spans="2:166" x14ac:dyDescent="0.25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</row>
    <row r="87" spans="2:166" x14ac:dyDescent="0.25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</row>
    <row r="88" spans="2:166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</row>
    <row r="89" spans="2:166" x14ac:dyDescent="0.25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</row>
    <row r="90" spans="2:166" x14ac:dyDescent="0.25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</row>
    <row r="91" spans="2:166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</row>
    <row r="92" spans="2:166" x14ac:dyDescent="0.25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</row>
    <row r="93" spans="2:166" x14ac:dyDescent="0.25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</row>
    <row r="94" spans="2:166" x14ac:dyDescent="0.25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</row>
    <row r="95" spans="2:166" x14ac:dyDescent="0.25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</row>
    <row r="96" spans="2:166" x14ac:dyDescent="0.25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</row>
    <row r="97" spans="2:166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</row>
    <row r="98" spans="2:166" x14ac:dyDescent="0.25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</row>
    <row r="99" spans="2:166" x14ac:dyDescent="0.25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</row>
    <row r="100" spans="2:166" x14ac:dyDescent="0.25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</row>
    <row r="101" spans="2:166" x14ac:dyDescent="0.25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</row>
    <row r="102" spans="2:166" x14ac:dyDescent="0.25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</row>
    <row r="103" spans="2:166" x14ac:dyDescent="0.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</row>
    <row r="104" spans="2:166" x14ac:dyDescent="0.2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</row>
    <row r="105" spans="2:166" x14ac:dyDescent="0.25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</row>
    <row r="106" spans="2:166" x14ac:dyDescent="0.25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</row>
    <row r="107" spans="2:166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</row>
    <row r="108" spans="2:166" x14ac:dyDescent="0.25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</row>
    <row r="109" spans="2:166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</row>
    <row r="110" spans="2:166" x14ac:dyDescent="0.25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</row>
    <row r="111" spans="2:166" x14ac:dyDescent="0.25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</row>
    <row r="112" spans="2:166" x14ac:dyDescent="0.25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</row>
    <row r="113" spans="2:166" x14ac:dyDescent="0.25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</row>
    <row r="114" spans="2:166" x14ac:dyDescent="0.25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</row>
    <row r="115" spans="2:166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</row>
    <row r="116" spans="2:166" x14ac:dyDescent="0.25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</row>
    <row r="117" spans="2:166" x14ac:dyDescent="0.25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</row>
    <row r="118" spans="2:166" x14ac:dyDescent="0.25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</row>
    <row r="119" spans="2:166" x14ac:dyDescent="0.25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</row>
    <row r="120" spans="2:166" x14ac:dyDescent="0.25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</row>
    <row r="121" spans="2:166" x14ac:dyDescent="0.25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</row>
    <row r="122" spans="2:166" x14ac:dyDescent="0.2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</row>
    <row r="123" spans="2:166" x14ac:dyDescent="0.25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</row>
    <row r="124" spans="2:166" x14ac:dyDescent="0.25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</row>
    <row r="125" spans="2:166" x14ac:dyDescent="0.25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</row>
    <row r="126" spans="2:166" x14ac:dyDescent="0.25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</row>
    <row r="127" spans="2:166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</row>
    <row r="128" spans="2:166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</row>
    <row r="129" spans="2:166" x14ac:dyDescent="0.25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</row>
    <row r="130" spans="2:166" x14ac:dyDescent="0.25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</row>
    <row r="131" spans="2:166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</row>
    <row r="132" spans="2:166" x14ac:dyDescent="0.25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</row>
    <row r="133" spans="2:166" x14ac:dyDescent="0.2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</row>
    <row r="134" spans="2:166" x14ac:dyDescent="0.25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</row>
    <row r="135" spans="2:166" x14ac:dyDescent="0.25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</row>
    <row r="136" spans="2:166" x14ac:dyDescent="0.25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</row>
    <row r="137" spans="2:166" x14ac:dyDescent="0.25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</row>
    <row r="138" spans="2:166" x14ac:dyDescent="0.25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</row>
    <row r="139" spans="2:166" x14ac:dyDescent="0.25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</row>
    <row r="140" spans="2:166" x14ac:dyDescent="0.25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</row>
    <row r="141" spans="2:166" x14ac:dyDescent="0.25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</row>
    <row r="142" spans="2:166" x14ac:dyDescent="0.25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</row>
    <row r="143" spans="2:166" x14ac:dyDescent="0.25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</row>
    <row r="144" spans="2:166" x14ac:dyDescent="0.25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</row>
    <row r="145" spans="2:166" x14ac:dyDescent="0.2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</row>
    <row r="146" spans="2:166" x14ac:dyDescent="0.2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</row>
    <row r="147" spans="2:166" x14ac:dyDescent="0.25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</row>
    <row r="148" spans="2:166" x14ac:dyDescent="0.25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</row>
    <row r="149" spans="2:166" x14ac:dyDescent="0.25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</row>
    <row r="150" spans="2:166" x14ac:dyDescent="0.25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</row>
    <row r="151" spans="2:166" x14ac:dyDescent="0.25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</row>
    <row r="152" spans="2:166" x14ac:dyDescent="0.25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</row>
    <row r="153" spans="2:166" x14ac:dyDescent="0.25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</row>
    <row r="154" spans="2:166" x14ac:dyDescent="0.25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</row>
    <row r="155" spans="2:166" x14ac:dyDescent="0.2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</row>
    <row r="156" spans="2:166" x14ac:dyDescent="0.25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</row>
    <row r="157" spans="2:166" x14ac:dyDescent="0.25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</row>
    <row r="158" spans="2:166" x14ac:dyDescent="0.25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</row>
    <row r="159" spans="2:166" x14ac:dyDescent="0.2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</row>
    <row r="160" spans="2:166" x14ac:dyDescent="0.25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</row>
    <row r="161" spans="2:166" x14ac:dyDescent="0.25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</row>
    <row r="162" spans="2:166" x14ac:dyDescent="0.25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</row>
    <row r="163" spans="2:166" x14ac:dyDescent="0.25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</row>
    <row r="164" spans="2:166" x14ac:dyDescent="0.25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</row>
    <row r="165" spans="2:166" x14ac:dyDescent="0.25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</row>
    <row r="166" spans="2:166" x14ac:dyDescent="0.25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</row>
    <row r="167" spans="2:166" x14ac:dyDescent="0.25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</row>
    <row r="168" spans="2:166" x14ac:dyDescent="0.25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</row>
    <row r="169" spans="2:166" x14ac:dyDescent="0.25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</row>
    <row r="170" spans="2:166" x14ac:dyDescent="0.25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</row>
    <row r="171" spans="2:166" x14ac:dyDescent="0.25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</row>
    <row r="172" spans="2:166" x14ac:dyDescent="0.25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</row>
    <row r="173" spans="2:166" x14ac:dyDescent="0.25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</row>
    <row r="174" spans="2:166" x14ac:dyDescent="0.25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</row>
    <row r="175" spans="2:166" x14ac:dyDescent="0.2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</row>
    <row r="176" spans="2:166" x14ac:dyDescent="0.25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</row>
    <row r="177" spans="2:166" x14ac:dyDescent="0.25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</row>
    <row r="178" spans="2:166" x14ac:dyDescent="0.25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</row>
    <row r="179" spans="2:166" x14ac:dyDescent="0.25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</row>
    <row r="180" spans="2:166" x14ac:dyDescent="0.25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</row>
    <row r="181" spans="2:166" x14ac:dyDescent="0.25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</row>
    <row r="182" spans="2:166" x14ac:dyDescent="0.25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</row>
    <row r="183" spans="2:166" x14ac:dyDescent="0.25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</row>
    <row r="184" spans="2:166" x14ac:dyDescent="0.25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</row>
    <row r="185" spans="2:166" x14ac:dyDescent="0.25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</row>
    <row r="186" spans="2:166" x14ac:dyDescent="0.25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</row>
    <row r="187" spans="2:166" x14ac:dyDescent="0.2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</row>
    <row r="188" spans="2:166" x14ac:dyDescent="0.25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</row>
    <row r="189" spans="2:166" x14ac:dyDescent="0.25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</row>
    <row r="190" spans="2:166" x14ac:dyDescent="0.25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</row>
    <row r="191" spans="2:166" x14ac:dyDescent="0.25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</row>
    <row r="192" spans="2:166" x14ac:dyDescent="0.25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</row>
    <row r="193" spans="2:166" x14ac:dyDescent="0.25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</row>
    <row r="194" spans="2:166" x14ac:dyDescent="0.25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</row>
    <row r="195" spans="2:166" x14ac:dyDescent="0.25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</row>
    <row r="196" spans="2:166" x14ac:dyDescent="0.25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</row>
    <row r="197" spans="2:166" x14ac:dyDescent="0.25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</row>
    <row r="198" spans="2:166" x14ac:dyDescent="0.25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</row>
    <row r="199" spans="2:166" x14ac:dyDescent="0.25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</row>
    <row r="200" spans="2:166" x14ac:dyDescent="0.25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</row>
    <row r="201" spans="2:166" x14ac:dyDescent="0.25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</row>
    <row r="202" spans="2:166" x14ac:dyDescent="0.25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</row>
    <row r="203" spans="2:166" x14ac:dyDescent="0.25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</row>
    <row r="204" spans="2:166" x14ac:dyDescent="0.25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</row>
    <row r="205" spans="2:166" x14ac:dyDescent="0.2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</row>
    <row r="206" spans="2:166" x14ac:dyDescent="0.25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</row>
    <row r="207" spans="2:166" x14ac:dyDescent="0.25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</row>
    <row r="208" spans="2:166" x14ac:dyDescent="0.25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</row>
    <row r="209" spans="2:166" x14ac:dyDescent="0.25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</row>
    <row r="210" spans="2:166" x14ac:dyDescent="0.25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</row>
    <row r="211" spans="2:166" x14ac:dyDescent="0.25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</row>
    <row r="212" spans="2:166" x14ac:dyDescent="0.25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</row>
    <row r="213" spans="2:166" x14ac:dyDescent="0.25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</row>
    <row r="214" spans="2:166" x14ac:dyDescent="0.25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</row>
    <row r="215" spans="2:166" x14ac:dyDescent="0.2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</row>
    <row r="216" spans="2:166" x14ac:dyDescent="0.25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</row>
    <row r="217" spans="2:166" x14ac:dyDescent="0.25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</row>
    <row r="218" spans="2:166" x14ac:dyDescent="0.25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</row>
    <row r="219" spans="2:166" x14ac:dyDescent="0.25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</row>
    <row r="220" spans="2:166" x14ac:dyDescent="0.25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</row>
    <row r="221" spans="2:166" x14ac:dyDescent="0.25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</row>
    <row r="222" spans="2:166" x14ac:dyDescent="0.25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</row>
    <row r="223" spans="2:166" x14ac:dyDescent="0.25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</row>
    <row r="224" spans="2:166" x14ac:dyDescent="0.25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</row>
    <row r="225" spans="2:166" x14ac:dyDescent="0.25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</row>
    <row r="226" spans="2:166" x14ac:dyDescent="0.25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</row>
    <row r="227" spans="2:166" x14ac:dyDescent="0.25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</row>
    <row r="228" spans="2:166" x14ac:dyDescent="0.25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</row>
    <row r="229" spans="2:166" x14ac:dyDescent="0.25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</row>
    <row r="230" spans="2:166" x14ac:dyDescent="0.25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</row>
    <row r="231" spans="2:166" x14ac:dyDescent="0.25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</row>
    <row r="232" spans="2:166" x14ac:dyDescent="0.25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</row>
    <row r="233" spans="2:166" x14ac:dyDescent="0.25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</row>
    <row r="234" spans="2:166" x14ac:dyDescent="0.25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</row>
    <row r="235" spans="2:166" x14ac:dyDescent="0.2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</row>
    <row r="236" spans="2:166" x14ac:dyDescent="0.25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</row>
    <row r="237" spans="2:166" x14ac:dyDescent="0.25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</row>
    <row r="238" spans="2:166" x14ac:dyDescent="0.25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</row>
    <row r="239" spans="2:166" x14ac:dyDescent="0.25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</row>
    <row r="240" spans="2:166" x14ac:dyDescent="0.25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</row>
    <row r="241" spans="2:166" x14ac:dyDescent="0.25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</row>
    <row r="242" spans="2:166" x14ac:dyDescent="0.25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</row>
    <row r="243" spans="2:166" x14ac:dyDescent="0.2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</row>
    <row r="244" spans="2:166" x14ac:dyDescent="0.25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</row>
    <row r="245" spans="2:166" x14ac:dyDescent="0.25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</row>
    <row r="246" spans="2:166" x14ac:dyDescent="0.25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</row>
    <row r="247" spans="2:166" x14ac:dyDescent="0.25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</row>
    <row r="248" spans="2:166" x14ac:dyDescent="0.25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</row>
    <row r="249" spans="2:166" x14ac:dyDescent="0.25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</row>
    <row r="250" spans="2:166" x14ac:dyDescent="0.25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</row>
    <row r="251" spans="2:166" x14ac:dyDescent="0.25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</row>
    <row r="252" spans="2:166" x14ac:dyDescent="0.25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</row>
    <row r="253" spans="2:166" x14ac:dyDescent="0.2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</row>
    <row r="254" spans="2:166" x14ac:dyDescent="0.25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</row>
    <row r="255" spans="2:166" x14ac:dyDescent="0.25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</row>
    <row r="256" spans="2:166" x14ac:dyDescent="0.25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</row>
    <row r="257" spans="2:166" x14ac:dyDescent="0.25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</row>
    <row r="258" spans="2:166" x14ac:dyDescent="0.25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</row>
    <row r="259" spans="2:166" x14ac:dyDescent="0.25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</row>
    <row r="260" spans="2:166" x14ac:dyDescent="0.25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</row>
    <row r="261" spans="2:166" x14ac:dyDescent="0.25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</row>
    <row r="262" spans="2:166" x14ac:dyDescent="0.25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</row>
    <row r="263" spans="2:166" x14ac:dyDescent="0.25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</row>
    <row r="264" spans="2:166" x14ac:dyDescent="0.25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</row>
    <row r="265" spans="2:166" x14ac:dyDescent="0.2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</row>
    <row r="266" spans="2:166" x14ac:dyDescent="0.25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</row>
    <row r="267" spans="2:166" x14ac:dyDescent="0.25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</row>
    <row r="268" spans="2:166" x14ac:dyDescent="0.25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</row>
    <row r="269" spans="2:166" x14ac:dyDescent="0.25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</row>
    <row r="270" spans="2:166" x14ac:dyDescent="0.25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</row>
    <row r="271" spans="2:166" x14ac:dyDescent="0.2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</row>
    <row r="272" spans="2:166" x14ac:dyDescent="0.25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</row>
    <row r="273" spans="2:166" x14ac:dyDescent="0.25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</row>
    <row r="274" spans="2:166" x14ac:dyDescent="0.25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</row>
    <row r="275" spans="2:166" x14ac:dyDescent="0.25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</row>
    <row r="276" spans="2:166" x14ac:dyDescent="0.25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</row>
    <row r="277" spans="2:166" x14ac:dyDescent="0.25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</row>
    <row r="278" spans="2:166" x14ac:dyDescent="0.25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</row>
    <row r="279" spans="2:166" x14ac:dyDescent="0.25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</row>
    <row r="280" spans="2:166" x14ac:dyDescent="0.25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</row>
    <row r="281" spans="2:166" x14ac:dyDescent="0.25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</row>
    <row r="282" spans="2:166" x14ac:dyDescent="0.25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</row>
    <row r="283" spans="2:166" x14ac:dyDescent="0.25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</row>
    <row r="284" spans="2:166" x14ac:dyDescent="0.25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</row>
    <row r="285" spans="2:166" x14ac:dyDescent="0.25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</row>
    <row r="286" spans="2:166" x14ac:dyDescent="0.25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</row>
    <row r="287" spans="2:166" x14ac:dyDescent="0.25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</row>
    <row r="288" spans="2:166" x14ac:dyDescent="0.25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</row>
    <row r="289" spans="2:166" x14ac:dyDescent="0.25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</row>
    <row r="290" spans="2:166" x14ac:dyDescent="0.25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</row>
    <row r="291" spans="2:166" x14ac:dyDescent="0.25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</row>
    <row r="292" spans="2:166" x14ac:dyDescent="0.25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</row>
    <row r="293" spans="2:166" x14ac:dyDescent="0.25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</row>
    <row r="294" spans="2:166" x14ac:dyDescent="0.25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</row>
    <row r="295" spans="2:166" x14ac:dyDescent="0.2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</row>
    <row r="296" spans="2:166" x14ac:dyDescent="0.25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</row>
    <row r="297" spans="2:166" x14ac:dyDescent="0.25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</row>
    <row r="298" spans="2:166" x14ac:dyDescent="0.25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</row>
    <row r="299" spans="2:166" x14ac:dyDescent="0.25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</row>
    <row r="300" spans="2:166" x14ac:dyDescent="0.25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</row>
    <row r="301" spans="2:166" x14ac:dyDescent="0.25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</row>
    <row r="302" spans="2:166" x14ac:dyDescent="0.25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</row>
    <row r="303" spans="2:166" x14ac:dyDescent="0.25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</row>
    <row r="304" spans="2:166" x14ac:dyDescent="0.25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</row>
    <row r="305" spans="2:166" x14ac:dyDescent="0.2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</row>
    <row r="306" spans="2:166" x14ac:dyDescent="0.25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</row>
    <row r="307" spans="2:166" x14ac:dyDescent="0.2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</row>
    <row r="308" spans="2:166" x14ac:dyDescent="0.25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</row>
    <row r="309" spans="2:166" x14ac:dyDescent="0.25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</row>
    <row r="310" spans="2:166" x14ac:dyDescent="0.25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</row>
    <row r="311" spans="2:166" x14ac:dyDescent="0.25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</row>
    <row r="312" spans="2:166" x14ac:dyDescent="0.25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</row>
    <row r="313" spans="2:166" x14ac:dyDescent="0.2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</row>
    <row r="314" spans="2:166" x14ac:dyDescent="0.25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</row>
    <row r="315" spans="2:166" x14ac:dyDescent="0.2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</row>
    <row r="316" spans="2:166" x14ac:dyDescent="0.25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</row>
    <row r="317" spans="2:166" x14ac:dyDescent="0.25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</row>
    <row r="318" spans="2:166" x14ac:dyDescent="0.25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</row>
    <row r="319" spans="2:166" x14ac:dyDescent="0.2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</row>
    <row r="320" spans="2:166" x14ac:dyDescent="0.25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</row>
    <row r="321" spans="2:166" x14ac:dyDescent="0.25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</row>
    <row r="322" spans="2:166" x14ac:dyDescent="0.25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</row>
    <row r="323" spans="2:166" x14ac:dyDescent="0.25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</row>
    <row r="324" spans="2:166" x14ac:dyDescent="0.25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</row>
    <row r="325" spans="2:166" x14ac:dyDescent="0.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</row>
    <row r="326" spans="2:166" x14ac:dyDescent="0.25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</row>
    <row r="327" spans="2:166" x14ac:dyDescent="0.25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</row>
    <row r="328" spans="2:166" x14ac:dyDescent="0.25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</row>
    <row r="329" spans="2:166" x14ac:dyDescent="0.25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</row>
    <row r="330" spans="2:166" x14ac:dyDescent="0.25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</row>
    <row r="331" spans="2:166" x14ac:dyDescent="0.2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</row>
    <row r="332" spans="2:166" x14ac:dyDescent="0.25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</row>
    <row r="333" spans="2:166" x14ac:dyDescent="0.25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</row>
    <row r="334" spans="2:166" x14ac:dyDescent="0.25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</row>
    <row r="335" spans="2:166" x14ac:dyDescent="0.2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</row>
    <row r="336" spans="2:166" x14ac:dyDescent="0.25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</row>
    <row r="337" spans="2:166" x14ac:dyDescent="0.2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</row>
    <row r="338" spans="2:166" x14ac:dyDescent="0.25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</row>
    <row r="339" spans="2:166" x14ac:dyDescent="0.25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</row>
    <row r="340" spans="2:166" x14ac:dyDescent="0.25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</row>
    <row r="341" spans="2:166" x14ac:dyDescent="0.25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</row>
    <row r="342" spans="2:166" x14ac:dyDescent="0.25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</row>
    <row r="343" spans="2:166" x14ac:dyDescent="0.2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</row>
    <row r="344" spans="2:166" x14ac:dyDescent="0.25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</row>
    <row r="345" spans="2:166" x14ac:dyDescent="0.2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</row>
    <row r="346" spans="2:166" x14ac:dyDescent="0.25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</row>
    <row r="347" spans="2:166" x14ac:dyDescent="0.25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</row>
    <row r="348" spans="2:166" x14ac:dyDescent="0.25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</row>
    <row r="349" spans="2:166" x14ac:dyDescent="0.25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</row>
    <row r="350" spans="2:166" x14ac:dyDescent="0.25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</row>
    <row r="351" spans="2:166" x14ac:dyDescent="0.25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</row>
    <row r="352" spans="2:166" x14ac:dyDescent="0.25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</row>
    <row r="353" spans="2:166" x14ac:dyDescent="0.25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</row>
    <row r="354" spans="2:166" x14ac:dyDescent="0.25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</row>
    <row r="355" spans="2:166" x14ac:dyDescent="0.2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</row>
    <row r="356" spans="2:166" x14ac:dyDescent="0.25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</row>
    <row r="357" spans="2:166" x14ac:dyDescent="0.25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</row>
    <row r="358" spans="2:166" x14ac:dyDescent="0.25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</row>
    <row r="359" spans="2:166" x14ac:dyDescent="0.25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</row>
    <row r="360" spans="2:166" x14ac:dyDescent="0.25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</row>
    <row r="361" spans="2:166" x14ac:dyDescent="0.25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</row>
    <row r="362" spans="2:166" x14ac:dyDescent="0.25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</row>
    <row r="363" spans="2:166" x14ac:dyDescent="0.25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</row>
    <row r="364" spans="2:166" x14ac:dyDescent="0.25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</row>
    <row r="365" spans="2:166" x14ac:dyDescent="0.2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</row>
    <row r="366" spans="2:166" x14ac:dyDescent="0.25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</row>
    <row r="367" spans="2:166" x14ac:dyDescent="0.25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</row>
    <row r="368" spans="2:166" x14ac:dyDescent="0.25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</row>
    <row r="369" spans="2:166" x14ac:dyDescent="0.25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</row>
    <row r="370" spans="2:166" x14ac:dyDescent="0.25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</row>
    <row r="371" spans="2:166" x14ac:dyDescent="0.25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</row>
    <row r="372" spans="2:166" x14ac:dyDescent="0.25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</row>
    <row r="373" spans="2:166" x14ac:dyDescent="0.25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</row>
    <row r="374" spans="2:166" x14ac:dyDescent="0.25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</row>
    <row r="375" spans="2:166" x14ac:dyDescent="0.2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</row>
    <row r="376" spans="2:166" x14ac:dyDescent="0.25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</row>
    <row r="377" spans="2:166" x14ac:dyDescent="0.25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</row>
    <row r="378" spans="2:166" x14ac:dyDescent="0.25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</row>
    <row r="379" spans="2:166" x14ac:dyDescent="0.25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</row>
    <row r="380" spans="2:166" x14ac:dyDescent="0.25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</row>
    <row r="381" spans="2:166" x14ac:dyDescent="0.25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</row>
    <row r="382" spans="2:166" x14ac:dyDescent="0.25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</row>
    <row r="383" spans="2:166" x14ac:dyDescent="0.25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</row>
    <row r="384" spans="2:166" x14ac:dyDescent="0.25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</row>
    <row r="385" spans="2:166" x14ac:dyDescent="0.2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</row>
    <row r="386" spans="2:166" x14ac:dyDescent="0.25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</row>
    <row r="387" spans="2:166" x14ac:dyDescent="0.25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</row>
    <row r="388" spans="2:166" x14ac:dyDescent="0.25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</row>
    <row r="389" spans="2:166" x14ac:dyDescent="0.25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</row>
    <row r="390" spans="2:166" x14ac:dyDescent="0.25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</row>
    <row r="391" spans="2:166" x14ac:dyDescent="0.25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</row>
    <row r="392" spans="2:166" x14ac:dyDescent="0.25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</row>
    <row r="393" spans="2:166" x14ac:dyDescent="0.25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</row>
    <row r="394" spans="2:166" x14ac:dyDescent="0.25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</row>
    <row r="395" spans="2:166" x14ac:dyDescent="0.2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</row>
    <row r="396" spans="2:166" x14ac:dyDescent="0.25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</row>
    <row r="397" spans="2:166" x14ac:dyDescent="0.25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</row>
    <row r="398" spans="2:166" x14ac:dyDescent="0.25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</row>
    <row r="399" spans="2:166" x14ac:dyDescent="0.25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</row>
    <row r="400" spans="2:166" x14ac:dyDescent="0.25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</row>
    <row r="401" spans="2:166" x14ac:dyDescent="0.25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</row>
    <row r="402" spans="2:166" x14ac:dyDescent="0.25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</row>
    <row r="403" spans="2:166" x14ac:dyDescent="0.25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</row>
    <row r="404" spans="2:166" x14ac:dyDescent="0.25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</row>
    <row r="405" spans="2:166" x14ac:dyDescent="0.2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</row>
    <row r="406" spans="2:166" x14ac:dyDescent="0.25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</row>
    <row r="407" spans="2:166" x14ac:dyDescent="0.25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</row>
    <row r="408" spans="2:166" x14ac:dyDescent="0.25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</row>
    <row r="409" spans="2:166" x14ac:dyDescent="0.25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</row>
    <row r="410" spans="2:166" x14ac:dyDescent="0.25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</row>
    <row r="411" spans="2:166" x14ac:dyDescent="0.25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</row>
    <row r="412" spans="2:166" x14ac:dyDescent="0.25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</row>
    <row r="413" spans="2:166" x14ac:dyDescent="0.25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</row>
    <row r="414" spans="2:166" x14ac:dyDescent="0.25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</row>
    <row r="415" spans="2:166" x14ac:dyDescent="0.2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</row>
    <row r="416" spans="2:166" x14ac:dyDescent="0.25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</row>
    <row r="417" spans="2:166" x14ac:dyDescent="0.25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</row>
    <row r="418" spans="2:166" x14ac:dyDescent="0.25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</row>
    <row r="419" spans="2:166" x14ac:dyDescent="0.25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</row>
    <row r="420" spans="2:166" x14ac:dyDescent="0.25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</row>
    <row r="421" spans="2:166" x14ac:dyDescent="0.25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</row>
    <row r="422" spans="2:166" x14ac:dyDescent="0.25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</row>
    <row r="423" spans="2:166" x14ac:dyDescent="0.25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</row>
    <row r="424" spans="2:166" x14ac:dyDescent="0.25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</row>
    <row r="425" spans="2:166" x14ac:dyDescent="0.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</row>
    <row r="426" spans="2:166" x14ac:dyDescent="0.25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</row>
    <row r="427" spans="2:166" x14ac:dyDescent="0.25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</row>
    <row r="428" spans="2:166" x14ac:dyDescent="0.25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</row>
    <row r="429" spans="2:166" x14ac:dyDescent="0.25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</row>
    <row r="430" spans="2:166" x14ac:dyDescent="0.25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</row>
    <row r="431" spans="2:166" x14ac:dyDescent="0.25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</row>
    <row r="432" spans="2:166" x14ac:dyDescent="0.25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</row>
    <row r="433" spans="2:166" x14ac:dyDescent="0.25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</row>
    <row r="434" spans="2:166" x14ac:dyDescent="0.25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</row>
    <row r="435" spans="2:166" x14ac:dyDescent="0.25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</row>
    <row r="436" spans="2:166" x14ac:dyDescent="0.25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</row>
    <row r="437" spans="2:166" x14ac:dyDescent="0.25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</row>
    <row r="438" spans="2:166" x14ac:dyDescent="0.25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</row>
    <row r="439" spans="2:166" x14ac:dyDescent="0.25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</row>
    <row r="440" spans="2:166" x14ac:dyDescent="0.25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</row>
    <row r="441" spans="2:166" x14ac:dyDescent="0.25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</row>
    <row r="442" spans="2:166" x14ac:dyDescent="0.25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</row>
    <row r="443" spans="2:166" x14ac:dyDescent="0.25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</row>
    <row r="444" spans="2:166" x14ac:dyDescent="0.25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</row>
    <row r="445" spans="2:166" x14ac:dyDescent="0.2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</row>
    <row r="446" spans="2:166" x14ac:dyDescent="0.25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</row>
    <row r="447" spans="2:166" x14ac:dyDescent="0.25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</row>
    <row r="448" spans="2:166" x14ac:dyDescent="0.25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</row>
    <row r="449" spans="2:166" x14ac:dyDescent="0.25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</row>
    <row r="450" spans="2:166" x14ac:dyDescent="0.25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</row>
    <row r="451" spans="2:166" x14ac:dyDescent="0.25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</row>
    <row r="452" spans="2:166" x14ac:dyDescent="0.25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</row>
    <row r="453" spans="2:166" x14ac:dyDescent="0.25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</row>
    <row r="454" spans="2:166" x14ac:dyDescent="0.25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</row>
    <row r="455" spans="2:166" x14ac:dyDescent="0.25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</row>
    <row r="456" spans="2:166" x14ac:dyDescent="0.25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</row>
    <row r="457" spans="2:166" x14ac:dyDescent="0.25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</row>
    <row r="458" spans="2:166" x14ac:dyDescent="0.25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</row>
    <row r="459" spans="2:166" x14ac:dyDescent="0.25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</row>
    <row r="460" spans="2:166" x14ac:dyDescent="0.25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</row>
    <row r="461" spans="2:166" x14ac:dyDescent="0.25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</row>
    <row r="462" spans="2:166" x14ac:dyDescent="0.25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</row>
    <row r="463" spans="2:166" x14ac:dyDescent="0.25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</row>
    <row r="464" spans="2:166" x14ac:dyDescent="0.25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</row>
    <row r="465" spans="2:166" x14ac:dyDescent="0.25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</row>
    <row r="466" spans="2:166" x14ac:dyDescent="0.25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</row>
    <row r="467" spans="2:166" x14ac:dyDescent="0.25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</row>
    <row r="468" spans="2:166" x14ac:dyDescent="0.25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</row>
    <row r="469" spans="2:166" x14ac:dyDescent="0.25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</row>
    <row r="470" spans="2:166" x14ac:dyDescent="0.25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</row>
    <row r="471" spans="2:166" x14ac:dyDescent="0.25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</row>
    <row r="472" spans="2:166" x14ac:dyDescent="0.25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</row>
    <row r="473" spans="2:166" x14ac:dyDescent="0.25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</row>
    <row r="474" spans="2:166" x14ac:dyDescent="0.25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</row>
    <row r="475" spans="2:166" x14ac:dyDescent="0.2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</row>
    <row r="476" spans="2:166" x14ac:dyDescent="0.25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</row>
    <row r="477" spans="2:166" x14ac:dyDescent="0.25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</row>
    <row r="478" spans="2:166" x14ac:dyDescent="0.25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</row>
    <row r="479" spans="2:166" x14ac:dyDescent="0.25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</row>
    <row r="480" spans="2:166" x14ac:dyDescent="0.25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</row>
    <row r="481" spans="2:166" x14ac:dyDescent="0.25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</row>
    <row r="482" spans="2:166" x14ac:dyDescent="0.25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</row>
    <row r="483" spans="2:166" x14ac:dyDescent="0.25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</row>
    <row r="484" spans="2:166" x14ac:dyDescent="0.25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</row>
    <row r="485" spans="2:166" x14ac:dyDescent="0.25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</row>
    <row r="486" spans="2:166" x14ac:dyDescent="0.25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</row>
    <row r="487" spans="2:166" x14ac:dyDescent="0.25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</row>
    <row r="488" spans="2:166" x14ac:dyDescent="0.25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</row>
    <row r="489" spans="2:166" x14ac:dyDescent="0.25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</row>
    <row r="490" spans="2:166" x14ac:dyDescent="0.25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</row>
    <row r="491" spans="2:166" x14ac:dyDescent="0.25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</row>
    <row r="492" spans="2:166" x14ac:dyDescent="0.25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</row>
    <row r="493" spans="2:166" x14ac:dyDescent="0.25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</row>
    <row r="494" spans="2:166" x14ac:dyDescent="0.25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</row>
    <row r="495" spans="2:166" x14ac:dyDescent="0.25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</row>
    <row r="496" spans="2:166" x14ac:dyDescent="0.25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</row>
    <row r="497" spans="2:166" x14ac:dyDescent="0.25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</row>
    <row r="498" spans="2:166" x14ac:dyDescent="0.25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</row>
    <row r="499" spans="2:166" x14ac:dyDescent="0.25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</row>
    <row r="500" spans="2:166" x14ac:dyDescent="0.25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</row>
    <row r="501" spans="2:166" x14ac:dyDescent="0.25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</row>
    <row r="502" spans="2:166" x14ac:dyDescent="0.25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</row>
    <row r="503" spans="2:166" x14ac:dyDescent="0.25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</row>
    <row r="504" spans="2:166" x14ac:dyDescent="0.25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</row>
    <row r="505" spans="2:166" x14ac:dyDescent="0.2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</row>
    <row r="506" spans="2:166" x14ac:dyDescent="0.25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</row>
    <row r="507" spans="2:166" x14ac:dyDescent="0.25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</row>
    <row r="508" spans="2:166" x14ac:dyDescent="0.25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</row>
    <row r="509" spans="2:166" x14ac:dyDescent="0.25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</row>
    <row r="510" spans="2:166" x14ac:dyDescent="0.25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</row>
    <row r="511" spans="2:166" x14ac:dyDescent="0.25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</row>
    <row r="512" spans="2:166" x14ac:dyDescent="0.25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</row>
    <row r="513" spans="2:166" x14ac:dyDescent="0.25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</row>
    <row r="514" spans="2:166" x14ac:dyDescent="0.25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</row>
    <row r="515" spans="2:166" x14ac:dyDescent="0.25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</row>
    <row r="516" spans="2:166" x14ac:dyDescent="0.25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</row>
    <row r="517" spans="2:166" x14ac:dyDescent="0.25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</row>
    <row r="518" spans="2:166" x14ac:dyDescent="0.25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</row>
    <row r="519" spans="2:166" x14ac:dyDescent="0.25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</row>
    <row r="520" spans="2:166" x14ac:dyDescent="0.25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</row>
    <row r="521" spans="2:166" x14ac:dyDescent="0.25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</row>
    <row r="522" spans="2:166" x14ac:dyDescent="0.25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</row>
    <row r="523" spans="2:166" x14ac:dyDescent="0.25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</row>
    <row r="524" spans="2:166" x14ac:dyDescent="0.25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</row>
    <row r="525" spans="2:166" x14ac:dyDescent="0.25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</row>
    <row r="526" spans="2:166" x14ac:dyDescent="0.25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</row>
    <row r="527" spans="2:166" x14ac:dyDescent="0.25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</row>
    <row r="528" spans="2:166" x14ac:dyDescent="0.25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</row>
    <row r="529" spans="2:166" x14ac:dyDescent="0.25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</row>
    <row r="530" spans="2:166" x14ac:dyDescent="0.25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</row>
    <row r="531" spans="2:166" x14ac:dyDescent="0.25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</row>
    <row r="532" spans="2:166" x14ac:dyDescent="0.25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</row>
    <row r="533" spans="2:166" x14ac:dyDescent="0.25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</row>
    <row r="534" spans="2:166" x14ac:dyDescent="0.25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</row>
    <row r="535" spans="2:166" x14ac:dyDescent="0.2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</row>
    <row r="536" spans="2:166" x14ac:dyDescent="0.25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</row>
    <row r="537" spans="2:166" x14ac:dyDescent="0.25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</row>
    <row r="538" spans="2:166" x14ac:dyDescent="0.25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</row>
    <row r="539" spans="2:166" x14ac:dyDescent="0.25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</row>
    <row r="540" spans="2:166" x14ac:dyDescent="0.25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</row>
    <row r="541" spans="2:166" x14ac:dyDescent="0.25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</row>
    <row r="542" spans="2:166" x14ac:dyDescent="0.25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</row>
    <row r="543" spans="2:166" x14ac:dyDescent="0.25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</row>
    <row r="544" spans="2:166" x14ac:dyDescent="0.25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</row>
    <row r="545" spans="2:166" x14ac:dyDescent="0.25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</row>
    <row r="546" spans="2:166" x14ac:dyDescent="0.25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</row>
    <row r="547" spans="2:166" x14ac:dyDescent="0.25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</row>
    <row r="548" spans="2:166" x14ac:dyDescent="0.25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</row>
    <row r="549" spans="2:166" x14ac:dyDescent="0.25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</row>
    <row r="550" spans="2:166" x14ac:dyDescent="0.25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</row>
    <row r="551" spans="2:166" x14ac:dyDescent="0.25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</row>
    <row r="552" spans="2:166" x14ac:dyDescent="0.25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</row>
    <row r="553" spans="2:166" x14ac:dyDescent="0.25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</row>
    <row r="554" spans="2:166" x14ac:dyDescent="0.25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</row>
    <row r="555" spans="2:166" x14ac:dyDescent="0.25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</row>
    <row r="556" spans="2:166" x14ac:dyDescent="0.25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</row>
    <row r="557" spans="2:166" x14ac:dyDescent="0.25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</row>
    <row r="558" spans="2:166" x14ac:dyDescent="0.25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</row>
    <row r="559" spans="2:166" x14ac:dyDescent="0.25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</row>
    <row r="560" spans="2:166" x14ac:dyDescent="0.25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</row>
    <row r="561" spans="2:166" x14ac:dyDescent="0.25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</row>
    <row r="562" spans="2:166" x14ac:dyDescent="0.25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</row>
    <row r="563" spans="2:166" x14ac:dyDescent="0.25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</row>
    <row r="564" spans="2:166" x14ac:dyDescent="0.25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</row>
    <row r="565" spans="2:166" x14ac:dyDescent="0.2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</row>
    <row r="566" spans="2:166" x14ac:dyDescent="0.25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</row>
    <row r="567" spans="2:166" x14ac:dyDescent="0.25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</row>
    <row r="568" spans="2:166" x14ac:dyDescent="0.25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</row>
    <row r="569" spans="2:166" x14ac:dyDescent="0.25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</row>
    <row r="570" spans="2:166" x14ac:dyDescent="0.25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</row>
    <row r="571" spans="2:166" x14ac:dyDescent="0.25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</row>
    <row r="572" spans="2:166" x14ac:dyDescent="0.25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</row>
    <row r="573" spans="2:166" x14ac:dyDescent="0.25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</row>
    <row r="574" spans="2:166" x14ac:dyDescent="0.25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</row>
    <row r="575" spans="2:166" x14ac:dyDescent="0.25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</row>
    <row r="576" spans="2:166" x14ac:dyDescent="0.25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</row>
    <row r="577" spans="2:166" x14ac:dyDescent="0.25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</row>
    <row r="578" spans="2:166" x14ac:dyDescent="0.25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</row>
    <row r="579" spans="2:166" x14ac:dyDescent="0.25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</row>
    <row r="580" spans="2:166" x14ac:dyDescent="0.25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</row>
    <row r="581" spans="2:166" x14ac:dyDescent="0.25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</row>
    <row r="582" spans="2:166" x14ac:dyDescent="0.25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</row>
    <row r="583" spans="2:166" x14ac:dyDescent="0.25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</row>
    <row r="584" spans="2:166" x14ac:dyDescent="0.25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</row>
    <row r="585" spans="2:166" x14ac:dyDescent="0.25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</row>
    <row r="586" spans="2:166" x14ac:dyDescent="0.25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</row>
    <row r="587" spans="2:166" x14ac:dyDescent="0.25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</row>
    <row r="588" spans="2:166" x14ac:dyDescent="0.25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</row>
    <row r="589" spans="2:166" x14ac:dyDescent="0.25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</row>
    <row r="590" spans="2:166" x14ac:dyDescent="0.25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</row>
    <row r="591" spans="2:166" x14ac:dyDescent="0.25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</row>
    <row r="592" spans="2:166" x14ac:dyDescent="0.25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</row>
    <row r="593" spans="2:166" x14ac:dyDescent="0.25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</row>
    <row r="594" spans="2:166" x14ac:dyDescent="0.25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</row>
    <row r="595" spans="2:166" x14ac:dyDescent="0.25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</row>
    <row r="596" spans="2:166" x14ac:dyDescent="0.25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</row>
    <row r="597" spans="2:166" x14ac:dyDescent="0.25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</row>
    <row r="598" spans="2:166" x14ac:dyDescent="0.25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</row>
    <row r="599" spans="2:166" x14ac:dyDescent="0.25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</row>
    <row r="600" spans="2:166" x14ac:dyDescent="0.25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</row>
    <row r="601" spans="2:166" x14ac:dyDescent="0.25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</row>
    <row r="602" spans="2:166" x14ac:dyDescent="0.25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</row>
    <row r="603" spans="2:166" x14ac:dyDescent="0.25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</row>
    <row r="604" spans="2:166" x14ac:dyDescent="0.25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</row>
    <row r="605" spans="2:166" x14ac:dyDescent="0.25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</row>
    <row r="606" spans="2:166" x14ac:dyDescent="0.25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</row>
    <row r="607" spans="2:166" x14ac:dyDescent="0.25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</row>
    <row r="608" spans="2:166" x14ac:dyDescent="0.25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</row>
    <row r="609" spans="2:166" x14ac:dyDescent="0.25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</row>
    <row r="610" spans="2:166" x14ac:dyDescent="0.25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</row>
    <row r="611" spans="2:166" x14ac:dyDescent="0.25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</row>
    <row r="612" spans="2:166" x14ac:dyDescent="0.25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</row>
    <row r="613" spans="2:166" x14ac:dyDescent="0.25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</row>
    <row r="614" spans="2:166" x14ac:dyDescent="0.25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</row>
    <row r="615" spans="2:166" x14ac:dyDescent="0.25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</row>
    <row r="616" spans="2:166" x14ac:dyDescent="0.25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</row>
    <row r="617" spans="2:166" x14ac:dyDescent="0.25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</row>
    <row r="618" spans="2:166" x14ac:dyDescent="0.25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</row>
    <row r="619" spans="2:166" x14ac:dyDescent="0.25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</row>
    <row r="620" spans="2:166" x14ac:dyDescent="0.25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</row>
    <row r="621" spans="2:166" x14ac:dyDescent="0.25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</row>
    <row r="622" spans="2:166" x14ac:dyDescent="0.25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</row>
    <row r="623" spans="2:166" x14ac:dyDescent="0.25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</row>
    <row r="624" spans="2:166" x14ac:dyDescent="0.25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</row>
    <row r="625" spans="2:166" x14ac:dyDescent="0.25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</row>
    <row r="626" spans="2:166" x14ac:dyDescent="0.25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</row>
    <row r="627" spans="2:166" x14ac:dyDescent="0.25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</row>
    <row r="628" spans="2:166" x14ac:dyDescent="0.25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</row>
    <row r="629" spans="2:166" x14ac:dyDescent="0.25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</row>
    <row r="630" spans="2:166" x14ac:dyDescent="0.25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</row>
    <row r="631" spans="2:166" x14ac:dyDescent="0.25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</row>
    <row r="632" spans="2:166" x14ac:dyDescent="0.25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</row>
    <row r="633" spans="2:166" x14ac:dyDescent="0.25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</row>
    <row r="634" spans="2:166" x14ac:dyDescent="0.25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</row>
    <row r="635" spans="2:166" x14ac:dyDescent="0.25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</row>
    <row r="636" spans="2:166" x14ac:dyDescent="0.25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</row>
    <row r="637" spans="2:166" x14ac:dyDescent="0.25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</row>
    <row r="638" spans="2:166" x14ac:dyDescent="0.25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</row>
    <row r="639" spans="2:166" x14ac:dyDescent="0.25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</row>
    <row r="640" spans="2:166" x14ac:dyDescent="0.25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</row>
    <row r="641" spans="2:166" x14ac:dyDescent="0.25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</row>
    <row r="642" spans="2:166" x14ac:dyDescent="0.25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</row>
    <row r="643" spans="2:166" x14ac:dyDescent="0.25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</row>
    <row r="644" spans="2:166" x14ac:dyDescent="0.25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</row>
    <row r="645" spans="2:166" x14ac:dyDescent="0.25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</row>
    <row r="646" spans="2:166" x14ac:dyDescent="0.25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</row>
    <row r="647" spans="2:166" x14ac:dyDescent="0.25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</row>
    <row r="648" spans="2:166" x14ac:dyDescent="0.25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</row>
    <row r="649" spans="2:166" x14ac:dyDescent="0.25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</row>
    <row r="650" spans="2:166" x14ac:dyDescent="0.25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</row>
    <row r="651" spans="2:166" x14ac:dyDescent="0.25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</row>
    <row r="652" spans="2:166" x14ac:dyDescent="0.25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</row>
    <row r="653" spans="2:166" x14ac:dyDescent="0.25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</row>
    <row r="654" spans="2:166" x14ac:dyDescent="0.25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</row>
    <row r="655" spans="2:166" x14ac:dyDescent="0.25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</row>
    <row r="656" spans="2:166" x14ac:dyDescent="0.25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</row>
    <row r="657" spans="2:166" x14ac:dyDescent="0.25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</row>
    <row r="658" spans="2:166" x14ac:dyDescent="0.25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</row>
    <row r="659" spans="2:166" x14ac:dyDescent="0.25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</row>
    <row r="660" spans="2:166" x14ac:dyDescent="0.25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</row>
    <row r="661" spans="2:166" x14ac:dyDescent="0.25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</row>
    <row r="662" spans="2:166" x14ac:dyDescent="0.25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</row>
    <row r="663" spans="2:166" x14ac:dyDescent="0.25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</row>
    <row r="664" spans="2:166" x14ac:dyDescent="0.25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</row>
    <row r="665" spans="2:166" x14ac:dyDescent="0.25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</row>
    <row r="666" spans="2:166" x14ac:dyDescent="0.25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</row>
    <row r="667" spans="2:166" x14ac:dyDescent="0.25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</row>
    <row r="668" spans="2:166" x14ac:dyDescent="0.25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</row>
    <row r="669" spans="2:166" x14ac:dyDescent="0.25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</row>
    <row r="670" spans="2:166" x14ac:dyDescent="0.25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</row>
    <row r="671" spans="2:166" x14ac:dyDescent="0.25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</row>
    <row r="672" spans="2:166" x14ac:dyDescent="0.25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</row>
    <row r="673" spans="2:166" x14ac:dyDescent="0.25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</row>
    <row r="674" spans="2:166" x14ac:dyDescent="0.25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</row>
    <row r="675" spans="2:166" x14ac:dyDescent="0.25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</row>
    <row r="676" spans="2:166" x14ac:dyDescent="0.25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</row>
    <row r="677" spans="2:166" x14ac:dyDescent="0.25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</row>
    <row r="678" spans="2:166" x14ac:dyDescent="0.25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</row>
    <row r="679" spans="2:166" x14ac:dyDescent="0.25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</row>
    <row r="680" spans="2:166" x14ac:dyDescent="0.25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</row>
    <row r="681" spans="2:166" x14ac:dyDescent="0.25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</row>
    <row r="682" spans="2:166" x14ac:dyDescent="0.25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</row>
    <row r="683" spans="2:166" x14ac:dyDescent="0.25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</row>
    <row r="684" spans="2:166" x14ac:dyDescent="0.25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</row>
    <row r="685" spans="2:166" x14ac:dyDescent="0.25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</row>
    <row r="686" spans="2:166" x14ac:dyDescent="0.25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</row>
    <row r="687" spans="2:166" x14ac:dyDescent="0.25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</row>
    <row r="688" spans="2:166" x14ac:dyDescent="0.25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</row>
    <row r="689" spans="2:166" x14ac:dyDescent="0.25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</row>
    <row r="690" spans="2:166" x14ac:dyDescent="0.25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</row>
    <row r="691" spans="2:166" x14ac:dyDescent="0.25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</row>
    <row r="692" spans="2:166" x14ac:dyDescent="0.25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</row>
    <row r="693" spans="2:166" x14ac:dyDescent="0.25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</row>
    <row r="694" spans="2:166" x14ac:dyDescent="0.25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</row>
    <row r="695" spans="2:166" x14ac:dyDescent="0.25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</row>
    <row r="696" spans="2:166" x14ac:dyDescent="0.25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</row>
    <row r="697" spans="2:166" x14ac:dyDescent="0.25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</row>
    <row r="698" spans="2:166" x14ac:dyDescent="0.25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</row>
    <row r="699" spans="2:166" x14ac:dyDescent="0.25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</row>
    <row r="700" spans="2:166" x14ac:dyDescent="0.25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</row>
    <row r="701" spans="2:166" x14ac:dyDescent="0.25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</row>
    <row r="702" spans="2:166" x14ac:dyDescent="0.25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</row>
    <row r="703" spans="2:166" x14ac:dyDescent="0.25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</row>
    <row r="704" spans="2:166" x14ac:dyDescent="0.25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</row>
    <row r="705" spans="2:166" x14ac:dyDescent="0.25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</row>
    <row r="706" spans="2:166" x14ac:dyDescent="0.25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</row>
    <row r="707" spans="2:166" x14ac:dyDescent="0.25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</row>
    <row r="708" spans="2:166" x14ac:dyDescent="0.25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</row>
    <row r="709" spans="2:166" x14ac:dyDescent="0.25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</row>
    <row r="710" spans="2:166" x14ac:dyDescent="0.25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</row>
    <row r="711" spans="2:166" x14ac:dyDescent="0.25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</row>
    <row r="712" spans="2:166" x14ac:dyDescent="0.25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</row>
    <row r="713" spans="2:166" x14ac:dyDescent="0.25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</row>
    <row r="714" spans="2:166" x14ac:dyDescent="0.25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</row>
    <row r="715" spans="2:166" x14ac:dyDescent="0.25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</row>
    <row r="716" spans="2:166" x14ac:dyDescent="0.25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</row>
    <row r="717" spans="2:166" x14ac:dyDescent="0.25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</row>
    <row r="718" spans="2:166" x14ac:dyDescent="0.25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</row>
    <row r="719" spans="2:166" x14ac:dyDescent="0.25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</row>
    <row r="720" spans="2:166" x14ac:dyDescent="0.25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</row>
    <row r="721" spans="2:166" x14ac:dyDescent="0.25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</row>
    <row r="722" spans="2:166" x14ac:dyDescent="0.25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</row>
    <row r="723" spans="2:166" x14ac:dyDescent="0.25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</row>
    <row r="724" spans="2:166" x14ac:dyDescent="0.25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</row>
    <row r="725" spans="2:166" x14ac:dyDescent="0.25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</row>
    <row r="726" spans="2:166" x14ac:dyDescent="0.25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</row>
    <row r="727" spans="2:166" x14ac:dyDescent="0.25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</row>
    <row r="728" spans="2:166" x14ac:dyDescent="0.25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</row>
    <row r="729" spans="2:166" x14ac:dyDescent="0.25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</row>
    <row r="730" spans="2:166" x14ac:dyDescent="0.25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</row>
    <row r="731" spans="2:166" x14ac:dyDescent="0.25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</row>
    <row r="732" spans="2:166" x14ac:dyDescent="0.25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</row>
    <row r="733" spans="2:166" x14ac:dyDescent="0.25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</row>
    <row r="734" spans="2:166" x14ac:dyDescent="0.25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</row>
    <row r="735" spans="2:166" x14ac:dyDescent="0.25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</row>
    <row r="736" spans="2:166" x14ac:dyDescent="0.25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</row>
    <row r="737" spans="2:166" x14ac:dyDescent="0.25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</row>
    <row r="738" spans="2:166" x14ac:dyDescent="0.25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</row>
    <row r="739" spans="2:166" x14ac:dyDescent="0.25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</row>
    <row r="740" spans="2:166" x14ac:dyDescent="0.25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</row>
    <row r="741" spans="2:166" x14ac:dyDescent="0.25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</row>
    <row r="742" spans="2:166" x14ac:dyDescent="0.25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</row>
    <row r="743" spans="2:166" x14ac:dyDescent="0.25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</row>
    <row r="744" spans="2:166" x14ac:dyDescent="0.25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</row>
    <row r="745" spans="2:166" x14ac:dyDescent="0.25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</row>
    <row r="746" spans="2:166" x14ac:dyDescent="0.25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</row>
    <row r="747" spans="2:166" x14ac:dyDescent="0.25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</row>
    <row r="748" spans="2:166" x14ac:dyDescent="0.25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A4F4-AC34-4411-8987-F3B59E646053}">
  <dimension ref="A1:O33"/>
  <sheetViews>
    <sheetView workbookViewId="0">
      <selection activeCell="H24" sqref="H24"/>
    </sheetView>
  </sheetViews>
  <sheetFormatPr defaultRowHeight="15" x14ac:dyDescent="0.25"/>
  <cols>
    <col min="1" max="1" width="17" bestFit="1" customWidth="1"/>
    <col min="2" max="2" width="13.7109375" customWidth="1"/>
    <col min="3" max="3" width="12.7109375" customWidth="1"/>
    <col min="4" max="4" width="12.85546875" customWidth="1"/>
    <col min="5" max="5" width="11.7109375" customWidth="1"/>
    <col min="6" max="6" width="12.7109375" customWidth="1"/>
    <col min="7" max="7" width="13.7109375" customWidth="1"/>
    <col min="8" max="8" width="15.7109375" customWidth="1"/>
    <col min="9" max="9" width="11.7109375" customWidth="1"/>
    <col min="10" max="11" width="13.7109375" customWidth="1"/>
    <col min="12" max="12" width="28.5703125" customWidth="1"/>
    <col min="13" max="13" width="17.28515625" customWidth="1"/>
    <col min="14" max="14" width="18.28515625" customWidth="1"/>
    <col min="15" max="15" width="20.42578125" customWidth="1"/>
    <col min="16" max="16" width="13.7109375" customWidth="1"/>
    <col min="17" max="18" width="12.7109375" customWidth="1"/>
    <col min="19" max="21" width="13.7109375" customWidth="1"/>
    <col min="22" max="23" width="12.7109375" customWidth="1"/>
    <col min="24" max="24" width="13.7109375" customWidth="1"/>
    <col min="25" max="25" width="14.7109375" customWidth="1"/>
    <col min="26" max="32" width="12.7109375" customWidth="1"/>
    <col min="33" max="35" width="13.7109375" customWidth="1"/>
    <col min="36" max="38" width="11.7109375" customWidth="1"/>
    <col min="39" max="39" width="13.7109375" customWidth="1"/>
    <col min="40" max="40" width="12.7109375" customWidth="1"/>
    <col min="41" max="41" width="13.7109375" customWidth="1"/>
    <col min="42" max="42" width="11.7109375" customWidth="1"/>
    <col min="43" max="43" width="13.7109375" customWidth="1"/>
    <col min="44" max="44" width="11.7109375" customWidth="1"/>
    <col min="45" max="45" width="14.7109375" customWidth="1"/>
    <col min="46" max="46" width="11.7109375" customWidth="1"/>
    <col min="47" max="47" width="13.7109375" customWidth="1"/>
    <col min="48" max="49" width="12.7109375" customWidth="1"/>
    <col min="50" max="51" width="13.7109375" customWidth="1"/>
    <col min="52" max="52" width="11.7109375" customWidth="1"/>
    <col min="53" max="54" width="13.7109375" customWidth="1"/>
    <col min="55" max="56" width="12.7109375" customWidth="1"/>
    <col min="57" max="57" width="14.7109375" customWidth="1"/>
    <col min="58" max="58" width="12.7109375" customWidth="1"/>
    <col min="59" max="59" width="13.7109375" customWidth="1"/>
    <col min="60" max="60" width="12.7109375" customWidth="1"/>
  </cols>
  <sheetData>
    <row r="1" spans="1:15" x14ac:dyDescent="0.25">
      <c r="A1" t="s">
        <v>333</v>
      </c>
      <c r="B1" s="4" t="s">
        <v>257</v>
      </c>
      <c r="C1" s="4" t="s">
        <v>199</v>
      </c>
      <c r="D1" s="4" t="s">
        <v>104</v>
      </c>
      <c r="E1" s="4" t="s">
        <v>275</v>
      </c>
      <c r="F1" s="4" t="s">
        <v>279</v>
      </c>
      <c r="G1" s="4" t="s">
        <v>55</v>
      </c>
      <c r="H1" s="4" t="s">
        <v>57</v>
      </c>
      <c r="I1" s="4" t="s">
        <v>60</v>
      </c>
      <c r="J1" s="4" t="s">
        <v>223</v>
      </c>
      <c r="K1" s="4" t="s">
        <v>226</v>
      </c>
      <c r="L1" s="4" t="s">
        <v>227</v>
      </c>
      <c r="M1" s="4" t="s">
        <v>228</v>
      </c>
      <c r="N1" s="4" t="s">
        <v>231</v>
      </c>
      <c r="O1" s="4" t="s">
        <v>232</v>
      </c>
    </row>
    <row r="2" spans="1:15" x14ac:dyDescent="0.25">
      <c r="A2" t="s">
        <v>334</v>
      </c>
      <c r="B2" s="4">
        <v>136</v>
      </c>
      <c r="C2" s="4">
        <v>270</v>
      </c>
      <c r="D2" s="4">
        <v>302</v>
      </c>
      <c r="E2" s="4">
        <v>373.68099999999998</v>
      </c>
      <c r="F2" s="4">
        <v>430</v>
      </c>
      <c r="G2" s="4">
        <v>466</v>
      </c>
      <c r="H2" s="4">
        <v>497</v>
      </c>
      <c r="I2" s="4">
        <v>522</v>
      </c>
      <c r="J2" s="4">
        <v>525</v>
      </c>
      <c r="K2" s="4">
        <v>575</v>
      </c>
      <c r="L2" s="4">
        <v>608</v>
      </c>
      <c r="M2" s="4">
        <v>627</v>
      </c>
      <c r="N2" s="4">
        <v>659</v>
      </c>
      <c r="O2" s="4">
        <v>660</v>
      </c>
    </row>
    <row r="3" spans="1:15" x14ac:dyDescent="0.25">
      <c r="A3" t="s">
        <v>326</v>
      </c>
      <c r="B3" s="4">
        <v>0.86699999999999999</v>
      </c>
      <c r="C3" s="4">
        <v>0.76900000000000002</v>
      </c>
      <c r="D3" s="4">
        <v>0.77</v>
      </c>
      <c r="E3" s="4">
        <v>0.91100000000000003</v>
      </c>
      <c r="F3" s="4">
        <v>0.879</v>
      </c>
      <c r="G3" s="4">
        <v>0.8</v>
      </c>
      <c r="H3" s="4">
        <v>0.78</v>
      </c>
      <c r="I3" s="4">
        <v>0.8</v>
      </c>
      <c r="J3" s="4">
        <v>0.8</v>
      </c>
      <c r="K3" s="4">
        <v>1.1000000000000001</v>
      </c>
      <c r="L3" s="4">
        <v>0.8</v>
      </c>
      <c r="M3" s="4">
        <v>0.82</v>
      </c>
      <c r="N3" s="4">
        <v>0.92</v>
      </c>
      <c r="O3" s="4">
        <v>0.94</v>
      </c>
    </row>
    <row r="4" spans="1:15" x14ac:dyDescent="0.25">
      <c r="A4" t="s">
        <v>0</v>
      </c>
      <c r="B4" s="4">
        <v>106.16800000000001</v>
      </c>
      <c r="C4" s="4">
        <v>212.41499999999999</v>
      </c>
      <c r="D4" s="4">
        <v>240</v>
      </c>
      <c r="E4" s="4">
        <v>372.68</v>
      </c>
      <c r="F4" s="4">
        <v>281.47699999999998</v>
      </c>
      <c r="G4" s="4">
        <v>450.86</v>
      </c>
      <c r="H4" s="4">
        <v>507</v>
      </c>
      <c r="I4" s="4">
        <v>563.1</v>
      </c>
      <c r="J4" s="5">
        <v>300.35088000000002</v>
      </c>
      <c r="K4" s="5">
        <v>398.45215999999999</v>
      </c>
      <c r="L4" s="5">
        <v>534.93200000000002</v>
      </c>
      <c r="M4" s="5">
        <v>871.65124000000003</v>
      </c>
      <c r="N4" s="5">
        <v>1011.91504</v>
      </c>
      <c r="O4" s="5">
        <v>536.86703999999997</v>
      </c>
    </row>
    <row r="5" spans="1:15" x14ac:dyDescent="0.25">
      <c r="A5" t="s">
        <v>1</v>
      </c>
      <c r="B5" s="4">
        <v>0.90422726200000003</v>
      </c>
      <c r="C5" s="4">
        <v>0.84739778264246879</v>
      </c>
      <c r="D5" s="4">
        <v>0.85</v>
      </c>
      <c r="E5" s="4">
        <v>0.86937855500000005</v>
      </c>
      <c r="F5" s="4">
        <v>0.76738063899999998</v>
      </c>
      <c r="G5" s="4">
        <v>0.85170599999999996</v>
      </c>
      <c r="H5" s="4">
        <v>0.85207100000000002</v>
      </c>
      <c r="I5" s="4">
        <v>0.85242399999999996</v>
      </c>
      <c r="J5" s="4">
        <v>0.95887849571141592</v>
      </c>
      <c r="K5" s="4">
        <v>0.96372924669300331</v>
      </c>
      <c r="L5" s="4">
        <v>0.80757928110488808</v>
      </c>
      <c r="M5" s="4">
        <v>0.85355239097692326</v>
      </c>
      <c r="N5" s="4">
        <v>0.85382662164997569</v>
      </c>
      <c r="O5" s="4">
        <v>0.89407611985269209</v>
      </c>
    </row>
    <row r="6" spans="1:15" x14ac:dyDescent="0.25">
      <c r="A6" t="s">
        <v>2</v>
      </c>
      <c r="B6" s="4">
        <v>9.4190339999999997E-2</v>
      </c>
      <c r="C6" s="4">
        <v>0.15064849469199446</v>
      </c>
      <c r="D6" s="4">
        <v>0.15</v>
      </c>
      <c r="E6" s="4">
        <v>0.128796823</v>
      </c>
      <c r="F6" s="4">
        <v>0.12434408499999999</v>
      </c>
      <c r="G6" s="4">
        <v>0.14638699999999999</v>
      </c>
      <c r="H6" s="4">
        <v>0.145957</v>
      </c>
      <c r="I6" s="4">
        <v>0.145622</v>
      </c>
      <c r="J6" s="4">
        <v>3.9953270654642326E-2</v>
      </c>
      <c r="K6" s="4">
        <v>3.5135962119015741E-2</v>
      </c>
      <c r="L6" s="4">
        <v>0.13085775388273649</v>
      </c>
      <c r="M6" s="4">
        <v>0.14455322750415636</v>
      </c>
      <c r="N6" s="4">
        <v>0.14428088745474127</v>
      </c>
      <c r="O6" s="4">
        <v>0.10430888064948074</v>
      </c>
    </row>
    <row r="7" spans="1:15" x14ac:dyDescent="0.25">
      <c r="A7" t="s">
        <v>3</v>
      </c>
      <c r="B7" s="4">
        <v>0</v>
      </c>
      <c r="C7" s="4">
        <v>0</v>
      </c>
      <c r="D7" s="4">
        <v>0</v>
      </c>
      <c r="E7" s="4">
        <v>0</v>
      </c>
      <c r="F7" s="4">
        <v>5.6843009999999999E-2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5.982068748925097E-2</v>
      </c>
      <c r="M7" s="4">
        <v>0</v>
      </c>
      <c r="N7" s="4">
        <v>0</v>
      </c>
      <c r="O7" s="4">
        <v>0</v>
      </c>
    </row>
    <row r="8" spans="1:15" x14ac:dyDescent="0.25">
      <c r="A8" t="s">
        <v>4</v>
      </c>
      <c r="B8" s="4">
        <v>0</v>
      </c>
      <c r="C8" s="4">
        <v>0</v>
      </c>
      <c r="D8" s="4">
        <v>0</v>
      </c>
      <c r="E8" s="4">
        <v>0</v>
      </c>
      <c r="F8" s="4">
        <v>4.9737634000000003E-2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t="s">
        <v>336</v>
      </c>
      <c r="B9" s="4" t="s">
        <v>17</v>
      </c>
      <c r="C9" s="4" t="s">
        <v>219</v>
      </c>
      <c r="D9" s="4" t="s">
        <v>31</v>
      </c>
      <c r="E9" s="4" t="s">
        <v>35</v>
      </c>
      <c r="F9" s="4" t="s">
        <v>40</v>
      </c>
      <c r="G9" s="4" t="s">
        <v>42</v>
      </c>
      <c r="H9" s="4" t="s">
        <v>44</v>
      </c>
      <c r="I9" s="4" t="s">
        <v>47</v>
      </c>
      <c r="J9" s="4" t="s">
        <v>234</v>
      </c>
      <c r="K9" s="4" t="s">
        <v>237</v>
      </c>
      <c r="L9" s="4" t="s">
        <v>238</v>
      </c>
      <c r="M9" s="4" t="s">
        <v>239</v>
      </c>
      <c r="N9" s="4" t="s">
        <v>242</v>
      </c>
      <c r="O9" s="4" t="s">
        <v>243</v>
      </c>
    </row>
    <row r="10" spans="1: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M11" s="2"/>
    </row>
    <row r="12" spans="1: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H17" t="s">
        <v>245</v>
      </c>
      <c r="I17" s="14"/>
      <c r="J17" s="14"/>
      <c r="K17" s="14"/>
    </row>
    <row r="18" spans="1:11" x14ac:dyDescent="0.25">
      <c r="A18" s="14"/>
      <c r="B18" s="14"/>
      <c r="C18" s="14"/>
      <c r="D18" s="14"/>
      <c r="E18" s="14"/>
      <c r="G18" t="s">
        <v>1</v>
      </c>
      <c r="H18" s="4">
        <v>86.2</v>
      </c>
      <c r="I18" s="14"/>
      <c r="J18" s="14"/>
      <c r="K18" s="14"/>
    </row>
    <row r="19" spans="1:11" x14ac:dyDescent="0.25">
      <c r="A19" s="14"/>
      <c r="B19" s="14"/>
      <c r="C19" s="14"/>
      <c r="D19" s="14"/>
      <c r="E19" s="14"/>
      <c r="G19" t="s">
        <v>2</v>
      </c>
      <c r="H19" s="4">
        <v>13</v>
      </c>
      <c r="I19" s="14"/>
      <c r="J19" s="14"/>
      <c r="K19" s="14"/>
    </row>
    <row r="20" spans="1:11" x14ac:dyDescent="0.25">
      <c r="A20" s="14"/>
      <c r="B20" s="14"/>
      <c r="C20" s="14"/>
      <c r="D20" s="14"/>
      <c r="E20" s="14"/>
      <c r="G20" t="s">
        <v>3</v>
      </c>
      <c r="H20" s="4">
        <v>0.7</v>
      </c>
      <c r="I20" s="14"/>
      <c r="J20" s="14"/>
      <c r="K20" s="14"/>
    </row>
    <row r="21" spans="1:11" x14ac:dyDescent="0.25">
      <c r="A21" s="14"/>
      <c r="B21" s="14"/>
      <c r="C21" s="14"/>
      <c r="D21" s="14"/>
      <c r="E21" s="14"/>
      <c r="G21" t="s">
        <v>4</v>
      </c>
      <c r="H21" s="4">
        <v>0.1</v>
      </c>
      <c r="I21" s="14"/>
      <c r="J21" s="14"/>
      <c r="K21" s="14"/>
    </row>
    <row r="22" spans="1:11" x14ac:dyDescent="0.25">
      <c r="A22" s="14"/>
      <c r="B22" s="14"/>
      <c r="C22" s="14"/>
      <c r="D22" s="14"/>
      <c r="E22" s="14"/>
      <c r="G22" t="s">
        <v>326</v>
      </c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t="s">
        <v>327</v>
      </c>
      <c r="G24" s="4">
        <v>100</v>
      </c>
      <c r="I24" s="14"/>
      <c r="J24" s="14"/>
      <c r="K24" s="14"/>
    </row>
    <row r="25" spans="1:1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5B6D-6475-4C62-BC29-078949105FBA}">
  <dimension ref="A1:K48"/>
  <sheetViews>
    <sheetView zoomScaleNormal="100" workbookViewId="0">
      <selection activeCell="N7" sqref="N7"/>
    </sheetView>
  </sheetViews>
  <sheetFormatPr defaultRowHeight="15" x14ac:dyDescent="0.25"/>
  <sheetData>
    <row r="1" spans="1:11" x14ac:dyDescent="0.25">
      <c r="A1" s="16" t="s">
        <v>363</v>
      </c>
      <c r="B1" s="16"/>
      <c r="C1" s="16"/>
      <c r="E1" s="15" t="s">
        <v>364</v>
      </c>
      <c r="F1" s="15"/>
      <c r="G1" s="15"/>
      <c r="J1" s="16" t="s">
        <v>365</v>
      </c>
      <c r="K1" s="16"/>
    </row>
    <row r="2" spans="1:11" x14ac:dyDescent="0.25">
      <c r="A2">
        <v>75.4442649434571</v>
      </c>
      <c r="B2">
        <v>3.4602076124568199E-3</v>
      </c>
      <c r="C2">
        <f t="shared" ref="C2:C32" si="0">B2*100</f>
        <v>0.34602076124568198</v>
      </c>
      <c r="E2">
        <v>88.977185337093005</v>
      </c>
      <c r="F2">
        <v>1.27659574468084</v>
      </c>
      <c r="G2">
        <f>F2/100</f>
        <v>1.2765957446808401E-2</v>
      </c>
      <c r="J2">
        <v>32</v>
      </c>
      <c r="K2">
        <v>0</v>
      </c>
    </row>
    <row r="3" spans="1:11" x14ac:dyDescent="0.25">
      <c r="A3">
        <v>88.368336025848095</v>
      </c>
      <c r="B3">
        <v>6.2283737024222295E-3</v>
      </c>
      <c r="C3">
        <f t="shared" si="0"/>
        <v>0.62283737024222297</v>
      </c>
      <c r="E3">
        <v>106.056139451422</v>
      </c>
      <c r="F3">
        <v>1.4893617021276599</v>
      </c>
      <c r="G3">
        <f t="shared" ref="G3:G36" si="1">F3/100</f>
        <v>1.48936170212766E-2</v>
      </c>
      <c r="J3">
        <v>32</v>
      </c>
      <c r="K3">
        <v>0.95</v>
      </c>
    </row>
    <row r="4" spans="1:11" x14ac:dyDescent="0.25">
      <c r="A4">
        <v>104.523424878836</v>
      </c>
      <c r="B4">
        <v>7.6124567474049297E-3</v>
      </c>
      <c r="C4">
        <f t="shared" si="0"/>
        <v>0.76124567474049298</v>
      </c>
      <c r="E4">
        <v>127.15115782277999</v>
      </c>
      <c r="F4">
        <v>1.7021276595744701</v>
      </c>
      <c r="G4">
        <f t="shared" si="1"/>
        <v>1.7021276595744702E-2</v>
      </c>
      <c r="J4">
        <v>88</v>
      </c>
      <c r="K4">
        <v>0</v>
      </c>
    </row>
    <row r="5" spans="1:11" x14ac:dyDescent="0.25">
      <c r="A5">
        <v>120.67851373182501</v>
      </c>
      <c r="B5">
        <v>1.1764705882353E-2</v>
      </c>
      <c r="C5">
        <f t="shared" si="0"/>
        <v>1.1764705882352999</v>
      </c>
      <c r="E5">
        <v>150.307613432453</v>
      </c>
      <c r="F5">
        <v>2.9787234042553101</v>
      </c>
      <c r="G5">
        <f t="shared" si="1"/>
        <v>2.9787234042553103E-2</v>
      </c>
      <c r="J5">
        <v>88</v>
      </c>
      <c r="K5">
        <v>0.95</v>
      </c>
    </row>
    <row r="6" spans="1:11" x14ac:dyDescent="0.25">
      <c r="A6">
        <v>136.833602584814</v>
      </c>
      <c r="B6">
        <v>1.7301038062283801E-2</v>
      </c>
      <c r="C6">
        <f t="shared" si="0"/>
        <v>1.73010380622838</v>
      </c>
      <c r="E6">
        <v>180.49218149192501</v>
      </c>
      <c r="F6">
        <v>4.2553191489361799</v>
      </c>
      <c r="G6">
        <f t="shared" si="1"/>
        <v>4.2553191489361798E-2</v>
      </c>
      <c r="J6">
        <v>193</v>
      </c>
      <c r="K6">
        <v>0</v>
      </c>
    </row>
    <row r="7" spans="1:11" x14ac:dyDescent="0.25">
      <c r="A7">
        <v>154.28109854604099</v>
      </c>
      <c r="B7">
        <v>2.42214532871972E-2</v>
      </c>
      <c r="C7">
        <f t="shared" si="0"/>
        <v>2.4221453287197199</v>
      </c>
      <c r="E7">
        <v>211.712808681534</v>
      </c>
      <c r="F7">
        <v>6.1702127659574399</v>
      </c>
      <c r="G7">
        <f t="shared" si="1"/>
        <v>6.1702127659574398E-2</v>
      </c>
      <c r="J7">
        <v>193</v>
      </c>
      <c r="K7">
        <v>0.95</v>
      </c>
    </row>
    <row r="8" spans="1:11" x14ac:dyDescent="0.25">
      <c r="A8">
        <v>173.021001615508</v>
      </c>
      <c r="B8">
        <v>3.5294117647058899E-2</v>
      </c>
      <c r="C8">
        <f t="shared" si="0"/>
        <v>3.5294117647058898</v>
      </c>
      <c r="E8">
        <v>220.84508245748901</v>
      </c>
      <c r="F8">
        <v>8.0851063829787204</v>
      </c>
      <c r="G8">
        <f t="shared" si="1"/>
        <v>8.0851063829787198E-2</v>
      </c>
      <c r="J8">
        <v>271</v>
      </c>
      <c r="K8">
        <v>0</v>
      </c>
    </row>
    <row r="9" spans="1:11" x14ac:dyDescent="0.25">
      <c r="A9">
        <v>191.11470113085599</v>
      </c>
      <c r="B9">
        <v>4.9134948096885803E-2</v>
      </c>
      <c r="C9">
        <f t="shared" si="0"/>
        <v>4.9134948096885802</v>
      </c>
      <c r="E9">
        <v>240.01751687601401</v>
      </c>
      <c r="F9">
        <v>10</v>
      </c>
      <c r="G9">
        <f t="shared" si="1"/>
        <v>0.1</v>
      </c>
      <c r="J9">
        <v>271</v>
      </c>
      <c r="K9">
        <v>0.95</v>
      </c>
    </row>
    <row r="10" spans="1:11" x14ac:dyDescent="0.25">
      <c r="A10">
        <v>207.26978998384399</v>
      </c>
      <c r="B10">
        <v>6.2975778546712796E-2</v>
      </c>
      <c r="C10">
        <f t="shared" si="0"/>
        <v>6.29757785467128</v>
      </c>
      <c r="E10">
        <v>258.17525420832197</v>
      </c>
      <c r="F10">
        <v>11.702127659574399</v>
      </c>
      <c r="G10">
        <f t="shared" si="1"/>
        <v>0.11702127659574399</v>
      </c>
      <c r="J10">
        <v>321</v>
      </c>
      <c r="K10">
        <v>0</v>
      </c>
    </row>
    <row r="11" spans="1:11" x14ac:dyDescent="0.25">
      <c r="A11">
        <v>220.84006462035501</v>
      </c>
      <c r="B11">
        <v>7.5432525951557E-2</v>
      </c>
      <c r="C11">
        <f t="shared" si="0"/>
        <v>7.5432525951556997</v>
      </c>
      <c r="E11">
        <v>269.29419806887103</v>
      </c>
      <c r="F11">
        <v>13.1914893617021</v>
      </c>
      <c r="G11">
        <f t="shared" si="1"/>
        <v>0.131914893617021</v>
      </c>
      <c r="J11">
        <v>321</v>
      </c>
      <c r="K11">
        <v>0.95</v>
      </c>
    </row>
    <row r="12" spans="1:11" x14ac:dyDescent="0.25">
      <c r="A12">
        <v>237.64135702746299</v>
      </c>
      <c r="B12">
        <v>9.4809688581314902E-2</v>
      </c>
      <c r="C12">
        <f t="shared" si="0"/>
        <v>9.4809688581314902</v>
      </c>
      <c r="E12">
        <v>278.46919593266603</v>
      </c>
      <c r="F12">
        <v>15.9574468085106</v>
      </c>
      <c r="G12">
        <f t="shared" si="1"/>
        <v>0.159574468085106</v>
      </c>
      <c r="J12">
        <v>425</v>
      </c>
      <c r="K12">
        <v>0</v>
      </c>
    </row>
    <row r="13" spans="1:11" x14ac:dyDescent="0.25">
      <c r="A13">
        <v>250.565428109854</v>
      </c>
      <c r="B13">
        <v>0.10865051903114101</v>
      </c>
      <c r="C13">
        <f t="shared" si="0"/>
        <v>10.8650519031141</v>
      </c>
      <c r="E13">
        <v>286.60813466632402</v>
      </c>
      <c r="F13">
        <v>18.085106382978701</v>
      </c>
      <c r="G13">
        <f t="shared" si="1"/>
        <v>0.180851063829787</v>
      </c>
      <c r="J13">
        <v>425</v>
      </c>
      <c r="K13">
        <v>0.95</v>
      </c>
    </row>
    <row r="14" spans="1:11" x14ac:dyDescent="0.25">
      <c r="A14">
        <v>262.19709208400599</v>
      </c>
      <c r="B14">
        <v>0.123875432525951</v>
      </c>
      <c r="C14">
        <f t="shared" si="0"/>
        <v>12.387543252595099</v>
      </c>
      <c r="E14">
        <v>292.73904127146801</v>
      </c>
      <c r="F14">
        <v>20.212765957446798</v>
      </c>
      <c r="G14">
        <f t="shared" si="1"/>
        <v>0.20212765957446799</v>
      </c>
      <c r="J14">
        <v>510</v>
      </c>
      <c r="K14">
        <v>0</v>
      </c>
    </row>
    <row r="15" spans="1:11" x14ac:dyDescent="0.25">
      <c r="A15">
        <v>268.65912762520099</v>
      </c>
      <c r="B15">
        <v>0.14878892733564</v>
      </c>
      <c r="C15">
        <f t="shared" si="0"/>
        <v>14.878892733564001</v>
      </c>
      <c r="E15">
        <v>298.84858583269198</v>
      </c>
      <c r="F15">
        <v>21.9148936170212</v>
      </c>
      <c r="G15">
        <f t="shared" si="1"/>
        <v>0.219148936170212</v>
      </c>
      <c r="J15">
        <v>510</v>
      </c>
      <c r="K15">
        <v>0.95</v>
      </c>
    </row>
    <row r="16" spans="1:11" x14ac:dyDescent="0.25">
      <c r="A16">
        <v>280.29079159935299</v>
      </c>
      <c r="B16">
        <v>0.166782006920415</v>
      </c>
      <c r="C16">
        <f t="shared" si="0"/>
        <v>16.6782006920415</v>
      </c>
      <c r="E16">
        <v>300.96342818080802</v>
      </c>
      <c r="F16">
        <v>24.042553191489301</v>
      </c>
      <c r="G16">
        <f t="shared" si="1"/>
        <v>0.24042553191489302</v>
      </c>
      <c r="J16">
        <v>564</v>
      </c>
      <c r="K16">
        <v>0</v>
      </c>
    </row>
    <row r="17" spans="1:11" x14ac:dyDescent="0.25">
      <c r="A17">
        <v>284.81421647819002</v>
      </c>
      <c r="B17">
        <v>0.19584775086505102</v>
      </c>
      <c r="C17">
        <f t="shared" si="0"/>
        <v>19.5847750865051</v>
      </c>
      <c r="E17">
        <v>306.15440485345601</v>
      </c>
      <c r="F17">
        <v>27.446808510638299</v>
      </c>
      <c r="G17">
        <f t="shared" si="1"/>
        <v>0.27446808510638299</v>
      </c>
      <c r="J17">
        <v>564</v>
      </c>
      <c r="K17">
        <v>0.95</v>
      </c>
    </row>
    <row r="18" spans="1:11" x14ac:dyDescent="0.25">
      <c r="A18">
        <v>294.50726978998301</v>
      </c>
      <c r="B18">
        <v>0.21937716262975701</v>
      </c>
      <c r="C18">
        <f t="shared" si="0"/>
        <v>21.937716262975702</v>
      </c>
      <c r="E18">
        <v>317.316072801845</v>
      </c>
      <c r="F18">
        <v>29.787234042553099</v>
      </c>
      <c r="G18">
        <f t="shared" si="1"/>
        <v>0.29787234042553101</v>
      </c>
    </row>
    <row r="19" spans="1:11" x14ac:dyDescent="0.25">
      <c r="A19">
        <v>299.03069466881999</v>
      </c>
      <c r="B19">
        <v>0.25536332179930799</v>
      </c>
      <c r="C19">
        <f t="shared" si="0"/>
        <v>25.536332179930799</v>
      </c>
      <c r="E19">
        <v>319.60181150132399</v>
      </c>
      <c r="F19">
        <v>35.319148936170201</v>
      </c>
      <c r="G19">
        <f t="shared" si="1"/>
        <v>0.35319148936170203</v>
      </c>
    </row>
    <row r="20" spans="1:11" x14ac:dyDescent="0.25">
      <c r="A20">
        <v>306.138933764135</v>
      </c>
      <c r="B20">
        <v>0.28719723183390899</v>
      </c>
      <c r="C20">
        <f t="shared" si="0"/>
        <v>28.719723183390901</v>
      </c>
      <c r="E20">
        <v>323.84217721951597</v>
      </c>
      <c r="F20">
        <v>39.787234042553102</v>
      </c>
      <c r="G20">
        <f t="shared" si="1"/>
        <v>0.39787234042553105</v>
      </c>
    </row>
    <row r="21" spans="1:11" x14ac:dyDescent="0.25">
      <c r="A21">
        <v>311.30856219709199</v>
      </c>
      <c r="B21">
        <v>0.319031141868512</v>
      </c>
      <c r="C21">
        <f t="shared" si="0"/>
        <v>31.903114186851202</v>
      </c>
      <c r="E21">
        <v>342.11740579338601</v>
      </c>
      <c r="F21">
        <v>43.829787234042499</v>
      </c>
      <c r="G21">
        <f t="shared" si="1"/>
        <v>0.438297872340425</v>
      </c>
    </row>
    <row r="22" spans="1:11" x14ac:dyDescent="0.25">
      <c r="A22">
        <v>314.53957996768901</v>
      </c>
      <c r="B22">
        <v>0.37301038062283703</v>
      </c>
      <c r="C22">
        <f t="shared" si="0"/>
        <v>37.301038062283702</v>
      </c>
      <c r="E22">
        <v>367.43142783901499</v>
      </c>
      <c r="F22">
        <v>48.085106382978701</v>
      </c>
      <c r="G22">
        <f t="shared" si="1"/>
        <v>0.48085106382978698</v>
      </c>
    </row>
    <row r="23" spans="1:11" x14ac:dyDescent="0.25">
      <c r="A23">
        <v>328.1098546042</v>
      </c>
      <c r="B23">
        <v>0.41730103806228303</v>
      </c>
      <c r="C23">
        <f t="shared" si="0"/>
        <v>41.7301038062283</v>
      </c>
      <c r="E23">
        <v>395.76817909937603</v>
      </c>
      <c r="F23">
        <v>52.553191489361701</v>
      </c>
      <c r="G23">
        <f t="shared" si="1"/>
        <v>0.52553191489361706</v>
      </c>
    </row>
    <row r="24" spans="1:11" x14ac:dyDescent="0.25">
      <c r="A24">
        <v>343.61873990306901</v>
      </c>
      <c r="B24">
        <v>0.45467128027681603</v>
      </c>
      <c r="C24">
        <f t="shared" si="0"/>
        <v>45.467128027681603</v>
      </c>
      <c r="E24">
        <v>421.12492523284601</v>
      </c>
      <c r="F24">
        <v>57.659574468085097</v>
      </c>
      <c r="G24">
        <f t="shared" si="1"/>
        <v>0.57659574468085095</v>
      </c>
    </row>
    <row r="25" spans="1:11" x14ac:dyDescent="0.25">
      <c r="A25">
        <v>360.42003231017702</v>
      </c>
      <c r="B25">
        <v>0.48373702422145298</v>
      </c>
      <c r="C25">
        <f t="shared" si="0"/>
        <v>48.3737024221453</v>
      </c>
      <c r="E25">
        <v>446.40690421259501</v>
      </c>
      <c r="F25">
        <v>61.276595744680797</v>
      </c>
      <c r="G25">
        <f t="shared" si="1"/>
        <v>0.61276595744680795</v>
      </c>
    </row>
    <row r="26" spans="1:11" x14ac:dyDescent="0.25">
      <c r="A26">
        <v>374.63651050080699</v>
      </c>
      <c r="B26">
        <v>0.50449826989619295</v>
      </c>
      <c r="C26">
        <f t="shared" si="0"/>
        <v>50.449826989619297</v>
      </c>
      <c r="E26">
        <v>474.70093138511402</v>
      </c>
      <c r="F26">
        <v>64.893617021276597</v>
      </c>
      <c r="G26">
        <f t="shared" si="1"/>
        <v>0.64893617021276595</v>
      </c>
    </row>
    <row r="27" spans="1:11" x14ac:dyDescent="0.25">
      <c r="A27">
        <v>390.14539579967601</v>
      </c>
      <c r="B27">
        <v>0.53217993079584702</v>
      </c>
      <c r="C27">
        <f t="shared" si="0"/>
        <v>53.217993079584701</v>
      </c>
      <c r="E27">
        <v>503.005639579594</v>
      </c>
      <c r="F27">
        <v>68.723404255319096</v>
      </c>
      <c r="G27">
        <f t="shared" si="1"/>
        <v>0.68723404255319098</v>
      </c>
    </row>
    <row r="28" spans="1:11" x14ac:dyDescent="0.25">
      <c r="A28">
        <v>410.82390953150201</v>
      </c>
      <c r="B28">
        <v>0.56539792387543197</v>
      </c>
      <c r="C28">
        <f t="shared" si="0"/>
        <v>56.539792387543194</v>
      </c>
      <c r="E28">
        <v>525.22216525677095</v>
      </c>
      <c r="F28">
        <v>71.276595744680805</v>
      </c>
      <c r="G28">
        <f t="shared" si="1"/>
        <v>0.71276595744680804</v>
      </c>
    </row>
    <row r="29" spans="1:11" x14ac:dyDescent="0.25">
      <c r="A29">
        <v>437.96445880452302</v>
      </c>
      <c r="B29">
        <v>0.60553633217993008</v>
      </c>
      <c r="C29">
        <f t="shared" si="0"/>
        <v>60.55363321799301</v>
      </c>
      <c r="E29">
        <v>547.46005297786803</v>
      </c>
      <c r="F29">
        <v>74.255319148936096</v>
      </c>
      <c r="G29">
        <f t="shared" si="1"/>
        <v>0.74255319148936094</v>
      </c>
    </row>
    <row r="30" spans="1:11" x14ac:dyDescent="0.25">
      <c r="A30">
        <v>460.58158319870699</v>
      </c>
      <c r="B30">
        <v>0.64290657439446308</v>
      </c>
      <c r="C30">
        <f t="shared" si="0"/>
        <v>64.290657439446306</v>
      </c>
      <c r="E30">
        <v>569.644535589165</v>
      </c>
      <c r="F30">
        <v>76.170212765957402</v>
      </c>
      <c r="G30">
        <f t="shared" si="1"/>
        <v>0.76170212765957401</v>
      </c>
    </row>
    <row r="31" spans="1:11" x14ac:dyDescent="0.25">
      <c r="A31">
        <v>483.84491114701098</v>
      </c>
      <c r="B31">
        <v>0.67474048442906498</v>
      </c>
      <c r="C31">
        <f t="shared" si="0"/>
        <v>67.474048442906494</v>
      </c>
      <c r="E31">
        <v>594.86242843715195</v>
      </c>
      <c r="F31">
        <v>78.510638297872305</v>
      </c>
      <c r="G31">
        <f t="shared" si="1"/>
        <v>0.78510638297872304</v>
      </c>
    </row>
    <row r="32" spans="1:11" x14ac:dyDescent="0.25">
      <c r="A32">
        <v>514.216478190629</v>
      </c>
      <c r="B32">
        <v>0.70795847750864993</v>
      </c>
      <c r="C32">
        <f t="shared" si="0"/>
        <v>70.795847750864993</v>
      </c>
      <c r="E32">
        <v>616.03221396223103</v>
      </c>
      <c r="F32">
        <v>80.212765957446805</v>
      </c>
      <c r="G32">
        <f t="shared" si="1"/>
        <v>0.80212765957446808</v>
      </c>
    </row>
    <row r="33" spans="1:7" x14ac:dyDescent="0.25">
      <c r="A33">
        <v>524.47844228094505</v>
      </c>
      <c r="B33">
        <v>0.70971428571428508</v>
      </c>
      <c r="C33">
        <v>70.971428571428504</v>
      </c>
      <c r="E33">
        <v>637.23404255319099</v>
      </c>
      <c r="F33">
        <v>82.553191489361694</v>
      </c>
      <c r="G33">
        <f t="shared" si="1"/>
        <v>0.82553191489361699</v>
      </c>
    </row>
    <row r="34" spans="1:7" x14ac:dyDescent="0.25">
      <c r="A34">
        <v>536.16133518775996</v>
      </c>
      <c r="B34">
        <v>0.73485714285714299</v>
      </c>
      <c r="C34">
        <v>73.485714285714295</v>
      </c>
      <c r="E34">
        <v>667.41861061266297</v>
      </c>
      <c r="F34">
        <v>83.829787234042499</v>
      </c>
      <c r="G34">
        <f t="shared" si="1"/>
        <v>0.83829787234042497</v>
      </c>
    </row>
    <row r="35" spans="1:7" x14ac:dyDescent="0.25">
      <c r="A35">
        <v>550.06954102920702</v>
      </c>
      <c r="B35">
        <v>0.753142857142857</v>
      </c>
      <c r="C35">
        <v>75.314285714285703</v>
      </c>
      <c r="E35">
        <v>692.61514141673001</v>
      </c>
      <c r="F35">
        <v>85.744680851063805</v>
      </c>
      <c r="G35">
        <f t="shared" si="1"/>
        <v>0.85744680851063804</v>
      </c>
    </row>
    <row r="36" spans="1:7" x14ac:dyDescent="0.25">
      <c r="A36">
        <v>559.52712100139001</v>
      </c>
      <c r="B36">
        <v>0.76457142857142801</v>
      </c>
      <c r="C36">
        <v>76.457142857142799</v>
      </c>
      <c r="E36">
        <v>704.69537725369503</v>
      </c>
      <c r="F36">
        <v>86.382978723404193</v>
      </c>
      <c r="G36">
        <f t="shared" si="1"/>
        <v>0.86382978723404191</v>
      </c>
    </row>
    <row r="37" spans="1:7" x14ac:dyDescent="0.25">
      <c r="A37">
        <v>571.21001390820504</v>
      </c>
      <c r="B37">
        <v>0.78514285714285703</v>
      </c>
      <c r="C37">
        <v>78.514285714285705</v>
      </c>
    </row>
    <row r="38" spans="1:7" x14ac:dyDescent="0.25">
      <c r="A38">
        <v>581.78025034770496</v>
      </c>
      <c r="B38">
        <v>0.79657142857142804</v>
      </c>
      <c r="C38">
        <v>79.657142857142802</v>
      </c>
    </row>
    <row r="39" spans="1:7" x14ac:dyDescent="0.25">
      <c r="A39">
        <v>590.68150208623001</v>
      </c>
      <c r="B39">
        <v>0.80342857142857094</v>
      </c>
      <c r="C39">
        <v>80.342857142857099</v>
      </c>
    </row>
    <row r="40" spans="1:7" x14ac:dyDescent="0.25">
      <c r="A40">
        <v>601.808066759388</v>
      </c>
      <c r="B40">
        <v>0.82857142857142807</v>
      </c>
      <c r="C40">
        <v>82.857142857142804</v>
      </c>
    </row>
    <row r="41" spans="1:7" x14ac:dyDescent="0.25">
      <c r="A41">
        <v>610.15299026425498</v>
      </c>
      <c r="B41">
        <v>0.83314285714285707</v>
      </c>
      <c r="C41">
        <v>83.314285714285703</v>
      </c>
    </row>
    <row r="42" spans="1:7" x14ac:dyDescent="0.25">
      <c r="A42">
        <v>620.72322670375502</v>
      </c>
      <c r="B42">
        <v>0.84685714285714198</v>
      </c>
      <c r="C42">
        <v>84.685714285714198</v>
      </c>
    </row>
    <row r="43" spans="1:7" x14ac:dyDescent="0.25">
      <c r="A43">
        <v>627.39916550764895</v>
      </c>
      <c r="B43">
        <v>0.8628571428571421</v>
      </c>
      <c r="C43">
        <v>86.285714285714207</v>
      </c>
    </row>
    <row r="44" spans="1:7" x14ac:dyDescent="0.25">
      <c r="A44">
        <v>642.97635605006894</v>
      </c>
      <c r="B44">
        <v>0.872</v>
      </c>
      <c r="C44">
        <v>87.2</v>
      </c>
    </row>
    <row r="45" spans="1:7" x14ac:dyDescent="0.25">
      <c r="A45">
        <v>654.10292072322602</v>
      </c>
      <c r="B45">
        <v>0.88571428571428501</v>
      </c>
      <c r="C45">
        <v>88.571428571428498</v>
      </c>
    </row>
    <row r="46" spans="1:7" x14ac:dyDescent="0.25">
      <c r="A46">
        <v>669.68011126564602</v>
      </c>
      <c r="B46">
        <v>0.90628571428571403</v>
      </c>
      <c r="C46">
        <v>90.628571428571405</v>
      </c>
    </row>
    <row r="47" spans="1:7" x14ac:dyDescent="0.25">
      <c r="A47">
        <v>682.47566063977695</v>
      </c>
      <c r="B47">
        <v>0.91085714285714203</v>
      </c>
      <c r="C47">
        <v>91.085714285714204</v>
      </c>
    </row>
    <row r="48" spans="1:7" x14ac:dyDescent="0.25">
      <c r="A48">
        <v>693.04589707927596</v>
      </c>
      <c r="B48">
        <v>0.92</v>
      </c>
      <c r="C48">
        <v>92</v>
      </c>
    </row>
  </sheetData>
  <mergeCells count="3">
    <mergeCell ref="E1:G1"/>
    <mergeCell ref="A1:C1"/>
    <mergeCell ref="J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SQP</vt:lpstr>
      <vt:lpstr>Firefly</vt:lpstr>
      <vt:lpstr>LEASTSQUARES</vt:lpstr>
      <vt:lpstr>PSO</vt:lpstr>
      <vt:lpstr>General Results</vt:lpstr>
      <vt:lpstr>In</vt:lpstr>
      <vt:lpstr>OutSewage</vt:lpstr>
      <vt:lpstr>All</vt:lpstr>
      <vt:lpstr>Upgaded</vt:lpstr>
      <vt:lpstr>ExperimentalData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johnys aslanogloy</dc:creator>
  <cp:lastModifiedBy>johnys aslanogloy</cp:lastModifiedBy>
  <dcterms:created xsi:type="dcterms:W3CDTF">2022-03-20T09:50:15Z</dcterms:created>
  <dcterms:modified xsi:type="dcterms:W3CDTF">2022-06-02T17:03:21Z</dcterms:modified>
</cp:coreProperties>
</file>