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issannajo/Desktop/"/>
    </mc:Choice>
  </mc:AlternateContent>
  <xr:revisionPtr revIDLastSave="0" documentId="8_{E9882EE8-FEC9-814D-B6AA-2123A29AF220}" xr6:coauthVersionLast="40" xr6:coauthVersionMax="40" xr10:uidLastSave="{00000000-0000-0000-0000-000000000000}"/>
  <bookViews>
    <workbookView xWindow="0" yWindow="460" windowWidth="27320" windowHeight="20260" xr2:uid="{00000000-000D-0000-FFFF-FFFF00000000}"/>
  </bookViews>
  <sheets>
    <sheet name="甘特图" sheetId="1" r:id="rId1"/>
  </sheets>
  <definedNames>
    <definedName name="_team">#REF!</definedName>
    <definedName name="_xlnm.Print_Area" localSheetId="0">甘特图!$B$1:$BL$45</definedName>
    <definedName name="_xlnm.Print_Titles" localSheetId="0">甘特图!$1:$11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9" i="1" s="1"/>
  <c r="I42" i="1" l="1"/>
  <c r="H42" i="1"/>
  <c r="G42" i="1"/>
  <c r="I43" i="1"/>
  <c r="H43" i="1"/>
  <c r="G43" i="1"/>
  <c r="I44" i="1"/>
  <c r="H44" i="1"/>
  <c r="G44" i="1"/>
  <c r="I45" i="1"/>
  <c r="H45" i="1"/>
  <c r="G45" i="1"/>
  <c r="I34" i="1" l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38" i="1"/>
  <c r="H38" i="1"/>
  <c r="G38" i="1"/>
  <c r="I37" i="1"/>
  <c r="H37" i="1"/>
  <c r="G37" i="1"/>
  <c r="I36" i="1"/>
  <c r="H36" i="1"/>
  <c r="G36" i="1"/>
  <c r="I35" i="1"/>
  <c r="H35" i="1"/>
  <c r="G35" i="1"/>
  <c r="I40" i="1"/>
  <c r="H40" i="1"/>
  <c r="G40" i="1"/>
  <c r="I39" i="1"/>
  <c r="H39" i="1"/>
  <c r="G39" i="1"/>
  <c r="I41" i="1"/>
  <c r="H41" i="1"/>
  <c r="G41" i="1"/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I12" i="1" l="1"/>
  <c r="G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L10" i="1" l="1"/>
  <c r="M9" i="1" s="1"/>
  <c r="S4" i="1"/>
  <c r="M10" i="1" l="1"/>
  <c r="N9" i="1" s="1"/>
  <c r="N10" i="1" l="1"/>
  <c r="O9" i="1" s="1"/>
  <c r="O10" i="1" l="1"/>
  <c r="P9" i="1" s="1"/>
  <c r="P10" i="1" l="1"/>
  <c r="Q9" i="1" s="1"/>
  <c r="Q10" i="1" l="1"/>
  <c r="R9" i="1" s="1"/>
  <c r="R10" i="1" l="1"/>
  <c r="S9" i="1" s="1"/>
  <c r="S10" i="1" l="1"/>
  <c r="T9" i="1" s="1"/>
  <c r="T10" i="1" l="1"/>
  <c r="U9" i="1" s="1"/>
  <c r="U10" i="1" l="1"/>
  <c r="V9" i="1" s="1"/>
  <c r="V10" i="1" l="1"/>
  <c r="W9" i="1" s="1"/>
  <c r="W10" i="1" l="1"/>
  <c r="X9" i="1" s="1"/>
  <c r="X10" i="1" l="1"/>
  <c r="Y9" i="1" s="1"/>
  <c r="Y10" i="1" l="1"/>
  <c r="Z9" i="1" s="1"/>
  <c r="Z10" i="1" l="1"/>
  <c r="AA9" i="1" s="1"/>
  <c r="AA10" i="1" l="1"/>
  <c r="AB9" i="1" s="1"/>
  <c r="AB10" i="1" l="1"/>
  <c r="AC9" i="1" s="1"/>
  <c r="AC10" i="1" l="1"/>
  <c r="AD9" i="1" s="1"/>
  <c r="AD10" i="1" l="1"/>
  <c r="AE9" i="1" s="1"/>
  <c r="AE10" i="1" l="1"/>
  <c r="AF9" i="1" s="1"/>
  <c r="AF10" i="1" l="1"/>
  <c r="AG9" i="1" s="1"/>
  <c r="AG10" i="1" l="1"/>
  <c r="AH9" i="1" s="1"/>
  <c r="AH10" i="1" l="1"/>
  <c r="AI9" i="1" s="1"/>
  <c r="AI10" i="1" l="1"/>
  <c r="AJ9" i="1" s="1"/>
  <c r="AJ10" i="1" l="1"/>
  <c r="AK9" i="1" s="1"/>
  <c r="AK10" i="1" l="1"/>
  <c r="AL9" i="1" s="1"/>
  <c r="AL10" i="1" l="1"/>
  <c r="AM9" i="1" s="1"/>
  <c r="AM10" i="1" l="1"/>
  <c r="AN9" i="1" s="1"/>
  <c r="AN10" i="1" l="1"/>
  <c r="AO9" i="1" s="1"/>
  <c r="AO10" i="1" l="1"/>
  <c r="AP9" i="1" s="1"/>
  <c r="AP10" i="1" l="1"/>
  <c r="AQ9" i="1" s="1"/>
  <c r="AQ10" i="1" l="1"/>
  <c r="AR9" i="1" s="1"/>
  <c r="AR10" i="1" l="1"/>
  <c r="AS9" i="1" s="1"/>
  <c r="AS10" i="1" l="1"/>
  <c r="AT9" i="1" s="1"/>
  <c r="AT10" i="1" l="1"/>
  <c r="AU9" i="1" s="1"/>
  <c r="AU10" i="1" l="1"/>
  <c r="AV9" i="1" s="1"/>
  <c r="AV10" i="1" l="1"/>
  <c r="AW9" i="1" s="1"/>
  <c r="AW10" i="1" l="1"/>
  <c r="AX9" i="1" s="1"/>
  <c r="AX10" i="1" l="1"/>
  <c r="AY9" i="1" s="1"/>
  <c r="AY10" i="1" l="1"/>
  <c r="AZ9" i="1" s="1"/>
  <c r="AZ10" i="1" l="1"/>
  <c r="BA9" i="1" s="1"/>
  <c r="BA10" i="1" l="1"/>
  <c r="BB9" i="1" s="1"/>
  <c r="BB10" i="1" l="1"/>
  <c r="BC9" i="1" s="1"/>
  <c r="BC10" i="1" l="1"/>
  <c r="BD9" i="1" s="1"/>
  <c r="BD10" i="1" l="1"/>
  <c r="BE9" i="1" s="1"/>
  <c r="BE10" i="1" l="1"/>
  <c r="BF9" i="1" s="1"/>
  <c r="BF10" i="1" l="1"/>
  <c r="BG9" i="1" s="1"/>
  <c r="BG10" i="1" l="1"/>
  <c r="BH9" i="1" s="1"/>
  <c r="BH10" i="1" l="1"/>
  <c r="BI9" i="1" s="1"/>
  <c r="BI10" i="1" l="1"/>
  <c r="BJ9" i="1" s="1"/>
  <c r="BJ10" i="1" l="1"/>
  <c r="BK9" i="1" s="1"/>
  <c r="BK10" i="1" l="1"/>
  <c r="BL9" i="1" s="1"/>
</calcChain>
</file>

<file path=xl/sharedStrings.xml><?xml version="1.0" encoding="utf-8"?>
<sst xmlns="http://schemas.openxmlformats.org/spreadsheetml/2006/main" count="49" uniqueCount="49">
  <si>
    <t>星期一</t>
  </si>
  <si>
    <t>项目名称</t>
    <phoneticPr fontId="2" type="noConversion"/>
  </si>
  <si>
    <t>进度</t>
    <phoneticPr fontId="2" type="noConversion"/>
  </si>
  <si>
    <t>任务1</t>
    <phoneticPr fontId="2" type="noConversion"/>
  </si>
  <si>
    <t>任务2</t>
    <phoneticPr fontId="2" type="noConversion"/>
  </si>
  <si>
    <t>任务3</t>
  </si>
  <si>
    <t>任务4</t>
  </si>
  <si>
    <t>任务5</t>
  </si>
  <si>
    <t>任务6</t>
  </si>
  <si>
    <t>任务7</t>
  </si>
  <si>
    <t>任务8</t>
  </si>
  <si>
    <t>任务9</t>
  </si>
  <si>
    <t>任务10</t>
  </si>
  <si>
    <t>任务11</t>
  </si>
  <si>
    <t>任务12</t>
  </si>
  <si>
    <t>任务13</t>
  </si>
  <si>
    <t>任务14</t>
  </si>
  <si>
    <t>任务15</t>
  </si>
  <si>
    <t>任务16</t>
  </si>
  <si>
    <t>任务17</t>
  </si>
  <si>
    <t>任务18</t>
  </si>
  <si>
    <t>任务19</t>
  </si>
  <si>
    <t>任务20</t>
  </si>
  <si>
    <t>任务21</t>
  </si>
  <si>
    <t>任务22</t>
  </si>
  <si>
    <t>任务23</t>
  </si>
  <si>
    <t>任务24</t>
  </si>
  <si>
    <t>任务25</t>
  </si>
  <si>
    <t>任务26</t>
  </si>
  <si>
    <t>任务27</t>
  </si>
  <si>
    <t>任务28</t>
  </si>
  <si>
    <t>任务29</t>
  </si>
  <si>
    <t>任务30</t>
  </si>
  <si>
    <t>任务31</t>
  </si>
  <si>
    <t>任务32</t>
  </si>
  <si>
    <t>任务33</t>
  </si>
  <si>
    <t>任务34</t>
  </si>
  <si>
    <t>项目计划进度一览表</t>
    <phoneticPr fontId="2" type="noConversion"/>
  </si>
  <si>
    <t>公司名称：</t>
    <phoneticPr fontId="2" type="noConversion"/>
  </si>
  <si>
    <t>公司地址：</t>
    <phoneticPr fontId="2" type="noConversion"/>
  </si>
  <si>
    <t>甘特图开始周期：</t>
    <phoneticPr fontId="2" type="noConversion"/>
  </si>
  <si>
    <t>甘特图开始日期：</t>
    <phoneticPr fontId="2" type="noConversion"/>
  </si>
  <si>
    <t>日期：</t>
    <phoneticPr fontId="2" type="noConversion"/>
  </si>
  <si>
    <t>持续天数</t>
    <phoneticPr fontId="2" type="noConversion"/>
  </si>
  <si>
    <t>延迟天数</t>
    <phoneticPr fontId="2" type="noConversion"/>
  </si>
  <si>
    <t>实际工作天数</t>
    <phoneticPr fontId="2" type="noConversion"/>
  </si>
  <si>
    <t>剩余天数</t>
    <phoneticPr fontId="2" type="noConversion"/>
  </si>
  <si>
    <t>项目名称：</t>
    <phoneticPr fontId="2" type="noConversion"/>
  </si>
  <si>
    <t>项目负责人：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</si>
</sst>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 ddd"/>
    <numFmt numFmtId="177" formatCode="m/d;@"/>
  </numFmts>
  <fonts count="11"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4" tint="-0.249977111117893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theme="4" tint="-0.499984740745262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5" tint="-0.24994659260841701"/>
      <name val="微软雅黑"/>
      <family val="2"/>
      <charset val="134"/>
    </font>
    <font>
      <sz val="10"/>
      <color theme="4" tint="-0.499984740745262"/>
      <name val="微软雅黑 Light"/>
      <family val="2"/>
      <charset val="134"/>
    </font>
    <font>
      <b/>
      <sz val="28"/>
      <color theme="4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4" fontId="3" fillId="2" borderId="0" xfId="0" applyNumberFormat="1" applyFont="1" applyFill="1"/>
    <xf numFmtId="0" fontId="3" fillId="2" borderId="0" xfId="0" applyFont="1" applyFill="1" applyAlignment="1">
      <alignment horizontal="left" vertical="center" indent="1"/>
    </xf>
    <xf numFmtId="14" fontId="3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textRotation="90"/>
    </xf>
    <xf numFmtId="0" fontId="3" fillId="2" borderId="0" xfId="0" applyFont="1" applyFill="1" applyAlignment="1">
      <alignment textRotation="90"/>
    </xf>
    <xf numFmtId="176" fontId="6" fillId="2" borderId="0" xfId="0" applyNumberFormat="1" applyFont="1" applyFill="1" applyAlignment="1">
      <alignment textRotation="90"/>
    </xf>
    <xf numFmtId="0" fontId="3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textRotation="30"/>
    </xf>
    <xf numFmtId="177" fontId="9" fillId="2" borderId="0" xfId="0" applyNumberFormat="1" applyFont="1" applyFill="1" applyAlignment="1">
      <alignment horizontal="center" textRotation="90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5" fillId="3" borderId="0" xfId="1" applyFont="1" applyFill="1" applyAlignment="1">
      <alignment horizontal="left" indent="1"/>
    </xf>
    <xf numFmtId="0" fontId="3" fillId="3" borderId="0" xfId="0" applyFont="1" applyFill="1" applyAlignment="1">
      <alignment horizontal="center"/>
    </xf>
    <xf numFmtId="0" fontId="10" fillId="3" borderId="0" xfId="0" applyFont="1" applyFill="1" applyAlignment="1">
      <alignment vertical="center"/>
    </xf>
    <xf numFmtId="0" fontId="4" fillId="3" borderId="0" xfId="0" applyFont="1" applyFill="1"/>
    <xf numFmtId="0" fontId="6" fillId="2" borderId="2" xfId="0" applyFont="1" applyFill="1" applyBorder="1" applyAlignment="1">
      <alignment textRotation="30"/>
    </xf>
    <xf numFmtId="0" fontId="3" fillId="2" borderId="4" xfId="0" applyFont="1" applyFill="1" applyBorder="1"/>
    <xf numFmtId="0" fontId="6" fillId="2" borderId="3" xfId="0" applyFont="1" applyFill="1" applyBorder="1" applyAlignment="1">
      <alignment horizontal="left" vertical="center"/>
    </xf>
    <xf numFmtId="0" fontId="4" fillId="2" borderId="0" xfId="0" applyFont="1" applyFill="1"/>
    <xf numFmtId="0" fontId="4" fillId="2" borderId="0" xfId="0" applyFont="1" applyFill="1" applyAlignment="1">
      <alignment horizontal="left" vertical="center"/>
    </xf>
    <xf numFmtId="14" fontId="6" fillId="2" borderId="4" xfId="0" applyNumberFormat="1" applyFont="1" applyFill="1" applyBorder="1" applyAlignment="1">
      <alignment horizontal="left" vertical="center"/>
    </xf>
    <xf numFmtId="14" fontId="6" fillId="2" borderId="5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8">
    <dxf>
      <fill>
        <patternFill patternType="darkDown">
          <fgColor rgb="FFC00000"/>
          <bgColor auto="1"/>
        </patternFill>
      </fill>
    </dxf>
    <dxf>
      <fill>
        <patternFill>
          <bgColor rgb="FF4CE0DF"/>
        </patternFill>
      </fill>
      <border>
        <top style="thin">
          <color theme="6" tint="0.79998168889431442"/>
        </top>
        <bottom style="thin">
          <color theme="6" tint="0.79998168889431442"/>
        </bottom>
        <vertical/>
        <horizontal/>
      </border>
    </dxf>
    <dxf>
      <fill>
        <patternFill patternType="lightUp">
          <fgColor auto="1"/>
        </patternFill>
      </fill>
    </dxf>
    <dxf>
      <fill>
        <patternFill patternType="solid">
          <fgColor auto="1"/>
          <bgColor theme="4" tint="0.59996337778862885"/>
        </patternFill>
      </fill>
      <border>
        <left/>
        <right/>
        <top/>
        <bottom/>
      </border>
    </dxf>
    <dxf>
      <fill>
        <patternFill patternType="solid">
          <fgColor auto="1"/>
          <bgColor theme="0" tint="-0.24994659260841701"/>
        </patternFill>
      </fill>
      <border>
        <left/>
        <right/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bgColor theme="0" tint="-0.24994659260841701"/>
        </patternFill>
      </fill>
      <border>
        <left style="thin">
          <color theme="6" tint="0.79998168889431442"/>
        </left>
        <right style="thin">
          <color theme="6" tint="0.79998168889431442"/>
        </right>
        <top/>
        <bottom/>
        <vertical/>
        <horizontal/>
      </border>
    </dxf>
    <dxf>
      <fill>
        <patternFill patternType="none">
          <bgColor auto="1"/>
        </patternFill>
      </fill>
      <border>
        <left style="thin">
          <color theme="4" tint="0.39994506668294322"/>
        </left>
        <vertical/>
        <horizontal/>
      </border>
    </dxf>
    <dxf>
      <border>
        <left style="thin">
          <color theme="4" tint="0.39994506668294322"/>
        </left>
        <right/>
        <top style="thin">
          <color theme="4" tint="0.39994506668294322"/>
        </top>
        <bottom style="thin">
          <color theme="4" tint="0.39994506668294322"/>
        </bottom>
        <vertical/>
        <horizontal/>
      </border>
    </dxf>
  </dxfs>
  <tableStyles count="0" defaultTableStyle="TableStyleMedium2" defaultPivotStyle="PivotStyleLight16"/>
  <colors>
    <mruColors>
      <color rgb="FF4CE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C$8" horiz="1" max="365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76200</xdr:colOff>
          <xdr:row>4</xdr:row>
          <xdr:rowOff>165100</xdr:rowOff>
        </xdr:from>
        <xdr:to>
          <xdr:col>42</xdr:col>
          <xdr:colOff>190500</xdr:colOff>
          <xdr:row>6</xdr:row>
          <xdr:rowOff>12700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5"/>
  <sheetViews>
    <sheetView showGridLines="0" tabSelected="1" workbookViewId="0">
      <selection activeCell="AX52" sqref="AX52"/>
    </sheetView>
  </sheetViews>
  <sheetFormatPr baseColWidth="10" defaultColWidth="8.83203125" defaultRowHeight="16"/>
  <cols>
    <col min="1" max="1" width="1.6640625" style="3" customWidth="1"/>
    <col min="2" max="2" width="32.6640625" style="3" customWidth="1"/>
    <col min="3" max="3" width="10.33203125" style="3" customWidth="1"/>
    <col min="4" max="4" width="7.83203125" style="4" customWidth="1"/>
    <col min="5" max="5" width="11.5" style="4" customWidth="1"/>
    <col min="6" max="6" width="7.33203125" style="4" customWidth="1"/>
    <col min="7" max="7" width="9" style="4" customWidth="1"/>
    <col min="8" max="8" width="4.1640625" style="4" hidden="1" customWidth="1"/>
    <col min="9" max="9" width="4" style="4" hidden="1" customWidth="1"/>
    <col min="10" max="10" width="2.5" style="3" customWidth="1"/>
    <col min="11" max="11" width="3.1640625" style="3" customWidth="1"/>
    <col min="12" max="64" width="2.6640625" style="3" customWidth="1"/>
    <col min="65" max="66" width="8.83203125" style="3"/>
    <col min="67" max="68" width="10.6640625" style="3" bestFit="1" customWidth="1"/>
    <col min="69" max="16384" width="8.83203125" style="3"/>
  </cols>
  <sheetData>
    <row r="1" spans="1:64" s="1" customFormat="1" ht="55.5" customHeight="1">
      <c r="A1" s="18"/>
      <c r="B1" s="24" t="s">
        <v>37</v>
      </c>
      <c r="C1" s="18"/>
      <c r="D1" s="20"/>
      <c r="E1" s="20"/>
      <c r="F1" s="20"/>
      <c r="G1" s="20"/>
      <c r="H1" s="20"/>
      <c r="I1" s="20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9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2"/>
    </row>
    <row r="2" spans="1:64">
      <c r="A2" s="21"/>
      <c r="B2" s="22"/>
      <c r="C2" s="21"/>
      <c r="D2" s="23"/>
      <c r="E2" s="23"/>
      <c r="F2" s="23"/>
      <c r="G2" s="23"/>
      <c r="H2" s="23"/>
      <c r="I2" s="23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5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</row>
    <row r="4" spans="1:64" ht="20" customHeight="1">
      <c r="B4" s="29" t="s">
        <v>38</v>
      </c>
      <c r="K4" s="28" t="s">
        <v>42</v>
      </c>
      <c r="L4" s="27"/>
      <c r="M4" s="27"/>
      <c r="N4" s="27"/>
      <c r="O4" s="27"/>
      <c r="P4" s="27"/>
      <c r="Q4" s="27"/>
      <c r="R4" s="27"/>
      <c r="S4" s="31">
        <f ca="1">TODAY()</f>
        <v>43494</v>
      </c>
      <c r="T4" s="31"/>
      <c r="U4" s="31"/>
      <c r="V4" s="31"/>
      <c r="W4" s="31"/>
      <c r="X4" s="31"/>
      <c r="Y4" s="31"/>
      <c r="Z4" s="32"/>
    </row>
    <row r="5" spans="1:64" ht="20" customHeight="1">
      <c r="B5" s="29" t="s">
        <v>39</v>
      </c>
      <c r="K5" s="28" t="s">
        <v>40</v>
      </c>
      <c r="L5" s="27"/>
      <c r="M5" s="27"/>
      <c r="N5" s="27"/>
      <c r="O5" s="27"/>
      <c r="P5" s="27"/>
      <c r="Q5" s="27"/>
      <c r="R5" s="27"/>
      <c r="S5" s="33" t="s">
        <v>0</v>
      </c>
      <c r="T5" s="33"/>
      <c r="U5" s="33"/>
      <c r="V5" s="33"/>
      <c r="W5" s="33"/>
      <c r="X5" s="33"/>
      <c r="Y5" s="33"/>
      <c r="Z5" s="34"/>
    </row>
    <row r="6" spans="1:64" ht="20" customHeight="1">
      <c r="B6" s="29" t="s">
        <v>47</v>
      </c>
      <c r="K6" s="28" t="s">
        <v>41</v>
      </c>
      <c r="L6" s="27"/>
      <c r="M6" s="27"/>
      <c r="N6" s="27"/>
      <c r="O6" s="27"/>
      <c r="P6" s="27"/>
      <c r="Q6" s="27"/>
      <c r="R6" s="27"/>
      <c r="S6" s="31">
        <v>43486</v>
      </c>
      <c r="T6" s="31"/>
      <c r="U6" s="31"/>
      <c r="V6" s="31"/>
      <c r="W6" s="31"/>
      <c r="X6" s="31"/>
      <c r="Y6" s="31"/>
      <c r="Z6" s="32"/>
    </row>
    <row r="7" spans="1:64">
      <c r="B7" s="30" t="s">
        <v>48</v>
      </c>
      <c r="C7" s="7"/>
      <c r="L7" s="5"/>
    </row>
    <row r="8" spans="1:64">
      <c r="B8" s="6"/>
      <c r="C8" s="8"/>
      <c r="L8" s="5"/>
    </row>
    <row r="9" spans="1:64" ht="39" customHeight="1">
      <c r="L9" s="26" t="str">
        <f>TEXT(DATE(YEAR(K10),MONTH(K10),DAY(K10)),"yyyy-mm-dd")</f>
        <v>2019-01-21</v>
      </c>
      <c r="M9" s="26" t="str">
        <f t="shared" ref="M9:AR9" si="0">IF(MONTH(L10)&lt;&gt;MONTH(K10),TEXT(DATE(YEAR(L10),MONTH(L10),DAY(L10)),"yyyy-mm-dd"),"")</f>
        <v/>
      </c>
      <c r="N9" s="26" t="str">
        <f t="shared" si="0"/>
        <v/>
      </c>
      <c r="O9" s="26" t="str">
        <f t="shared" si="0"/>
        <v/>
      </c>
      <c r="P9" s="26" t="str">
        <f t="shared" si="0"/>
        <v/>
      </c>
      <c r="Q9" s="26" t="str">
        <f t="shared" si="0"/>
        <v/>
      </c>
      <c r="R9" s="26" t="str">
        <f t="shared" si="0"/>
        <v/>
      </c>
      <c r="S9" s="26" t="str">
        <f t="shared" si="0"/>
        <v/>
      </c>
      <c r="T9" s="26" t="str">
        <f t="shared" si="0"/>
        <v/>
      </c>
      <c r="U9" s="26" t="str">
        <f t="shared" si="0"/>
        <v/>
      </c>
      <c r="V9" s="26" t="str">
        <f t="shared" si="0"/>
        <v/>
      </c>
      <c r="W9" s="26" t="str">
        <f t="shared" si="0"/>
        <v>2019-02-01</v>
      </c>
      <c r="X9" s="26" t="str">
        <f t="shared" si="0"/>
        <v/>
      </c>
      <c r="Y9" s="26" t="str">
        <f t="shared" si="0"/>
        <v/>
      </c>
      <c r="Z9" s="26" t="str">
        <f t="shared" si="0"/>
        <v/>
      </c>
      <c r="AA9" s="26" t="str">
        <f t="shared" si="0"/>
        <v/>
      </c>
      <c r="AB9" s="26" t="str">
        <f t="shared" si="0"/>
        <v/>
      </c>
      <c r="AC9" s="26" t="str">
        <f t="shared" si="0"/>
        <v/>
      </c>
      <c r="AD9" s="26" t="str">
        <f t="shared" si="0"/>
        <v/>
      </c>
      <c r="AE9" s="26" t="str">
        <f t="shared" si="0"/>
        <v/>
      </c>
      <c r="AF9" s="26" t="str">
        <f t="shared" si="0"/>
        <v/>
      </c>
      <c r="AG9" s="26" t="str">
        <f t="shared" si="0"/>
        <v/>
      </c>
      <c r="AH9" s="26" t="str">
        <f t="shared" si="0"/>
        <v/>
      </c>
      <c r="AI9" s="26" t="str">
        <f t="shared" si="0"/>
        <v/>
      </c>
      <c r="AJ9" s="26" t="str">
        <f t="shared" si="0"/>
        <v/>
      </c>
      <c r="AK9" s="26" t="str">
        <f t="shared" si="0"/>
        <v/>
      </c>
      <c r="AL9" s="26" t="str">
        <f t="shared" si="0"/>
        <v/>
      </c>
      <c r="AM9" s="26" t="str">
        <f t="shared" si="0"/>
        <v/>
      </c>
      <c r="AN9" s="26" t="str">
        <f t="shared" si="0"/>
        <v/>
      </c>
      <c r="AO9" s="26" t="str">
        <f t="shared" si="0"/>
        <v/>
      </c>
      <c r="AP9" s="26" t="str">
        <f t="shared" si="0"/>
        <v/>
      </c>
      <c r="AQ9" s="26" t="str">
        <f t="shared" si="0"/>
        <v/>
      </c>
      <c r="AR9" s="26" t="str">
        <f t="shared" si="0"/>
        <v/>
      </c>
      <c r="AS9" s="26" t="str">
        <f t="shared" ref="AS9:BX9" si="1">IF(MONTH(AR10)&lt;&gt;MONTH(AQ10),TEXT(DATE(YEAR(AR10),MONTH(AR10),DAY(AR10)),"yyyy-mm-dd"),"")</f>
        <v/>
      </c>
      <c r="AT9" s="26" t="str">
        <f t="shared" si="1"/>
        <v/>
      </c>
      <c r="AU9" s="26" t="str">
        <f t="shared" si="1"/>
        <v/>
      </c>
      <c r="AV9" s="26" t="str">
        <f t="shared" si="1"/>
        <v/>
      </c>
      <c r="AW9" s="26" t="str">
        <f t="shared" si="1"/>
        <v/>
      </c>
      <c r="AX9" s="26" t="str">
        <f t="shared" si="1"/>
        <v/>
      </c>
      <c r="AY9" s="26" t="str">
        <f t="shared" si="1"/>
        <v>2019-03-01</v>
      </c>
      <c r="AZ9" s="26" t="str">
        <f t="shared" si="1"/>
        <v/>
      </c>
      <c r="BA9" s="26" t="str">
        <f t="shared" si="1"/>
        <v/>
      </c>
      <c r="BB9" s="26" t="str">
        <f t="shared" si="1"/>
        <v/>
      </c>
      <c r="BC9" s="26" t="str">
        <f t="shared" si="1"/>
        <v/>
      </c>
      <c r="BD9" s="26" t="str">
        <f t="shared" si="1"/>
        <v/>
      </c>
      <c r="BE9" s="26" t="str">
        <f t="shared" si="1"/>
        <v/>
      </c>
      <c r="BF9" s="26" t="str">
        <f t="shared" si="1"/>
        <v/>
      </c>
      <c r="BG9" s="26" t="str">
        <f t="shared" si="1"/>
        <v/>
      </c>
      <c r="BH9" s="26" t="str">
        <f t="shared" si="1"/>
        <v/>
      </c>
      <c r="BI9" s="26" t="str">
        <f t="shared" si="1"/>
        <v/>
      </c>
      <c r="BJ9" s="26" t="str">
        <f t="shared" si="1"/>
        <v/>
      </c>
      <c r="BK9" s="26" t="str">
        <f t="shared" si="1"/>
        <v/>
      </c>
      <c r="BL9" s="16" t="str">
        <f>IF(MONTH(BK10)&lt;&gt;MONTH(BJ10),TEXT(DATE(YEAR(BK10),MONTH(BK10),DAY(BK10)),"yyyy-mm"),"")</f>
        <v/>
      </c>
    </row>
    <row r="10" spans="1:64" ht="44" customHeight="1">
      <c r="D10" s="3"/>
      <c r="E10" s="3"/>
      <c r="F10" s="3"/>
      <c r="G10" s="3"/>
      <c r="H10" s="9"/>
      <c r="I10" s="10"/>
      <c r="K10" s="11">
        <f>$S$6-WEEKDAY($S$6,1)+INDEX({1;2;3;4;5;6;7},MATCH($S$5,{"星期日";"星期一";"星期二";"星期三";"星期四";"星期五";"星期六"},0))+C8</f>
        <v>43486</v>
      </c>
      <c r="L10" s="17">
        <f>K10+1</f>
        <v>43487</v>
      </c>
      <c r="M10" s="17">
        <f t="shared" ref="M10:U10" si="2">L10+1</f>
        <v>43488</v>
      </c>
      <c r="N10" s="17">
        <f t="shared" si="2"/>
        <v>43489</v>
      </c>
      <c r="O10" s="17">
        <f t="shared" si="2"/>
        <v>43490</v>
      </c>
      <c r="P10" s="17">
        <f t="shared" si="2"/>
        <v>43491</v>
      </c>
      <c r="Q10" s="17">
        <f t="shared" si="2"/>
        <v>43492</v>
      </c>
      <c r="R10" s="17">
        <f t="shared" si="2"/>
        <v>43493</v>
      </c>
      <c r="S10" s="17">
        <f t="shared" si="2"/>
        <v>43494</v>
      </c>
      <c r="T10" s="17">
        <f t="shared" si="2"/>
        <v>43495</v>
      </c>
      <c r="U10" s="17">
        <f t="shared" si="2"/>
        <v>43496</v>
      </c>
      <c r="V10" s="17">
        <f t="shared" ref="V10" si="3">U10+1</f>
        <v>43497</v>
      </c>
      <c r="W10" s="17">
        <f t="shared" ref="W10" si="4">V10+1</f>
        <v>43498</v>
      </c>
      <c r="X10" s="17">
        <f t="shared" ref="X10" si="5">W10+1</f>
        <v>43499</v>
      </c>
      <c r="Y10" s="17">
        <f t="shared" ref="Y10" si="6">X10+1</f>
        <v>43500</v>
      </c>
      <c r="Z10" s="17">
        <f t="shared" ref="Z10" si="7">Y10+1</f>
        <v>43501</v>
      </c>
      <c r="AA10" s="17">
        <f t="shared" ref="AA10" si="8">Z10+1</f>
        <v>43502</v>
      </c>
      <c r="AB10" s="17">
        <f t="shared" ref="AB10" si="9">AA10+1</f>
        <v>43503</v>
      </c>
      <c r="AC10" s="17">
        <f t="shared" ref="AC10" si="10">AB10+1</f>
        <v>43504</v>
      </c>
      <c r="AD10" s="17">
        <f t="shared" ref="AD10" si="11">AC10+1</f>
        <v>43505</v>
      </c>
      <c r="AE10" s="17">
        <f t="shared" ref="AE10" si="12">AD10+1</f>
        <v>43506</v>
      </c>
      <c r="AF10" s="17">
        <f t="shared" ref="AF10" si="13">AE10+1</f>
        <v>43507</v>
      </c>
      <c r="AG10" s="17">
        <f t="shared" ref="AG10" si="14">AF10+1</f>
        <v>43508</v>
      </c>
      <c r="AH10" s="17">
        <f t="shared" ref="AH10" si="15">AG10+1</f>
        <v>43509</v>
      </c>
      <c r="AI10" s="17">
        <f t="shared" ref="AI10" si="16">AH10+1</f>
        <v>43510</v>
      </c>
      <c r="AJ10" s="17">
        <f t="shared" ref="AJ10" si="17">AI10+1</f>
        <v>43511</v>
      </c>
      <c r="AK10" s="17">
        <f t="shared" ref="AK10" si="18">AJ10+1</f>
        <v>43512</v>
      </c>
      <c r="AL10" s="17">
        <f t="shared" ref="AL10" si="19">AK10+1</f>
        <v>43513</v>
      </c>
      <c r="AM10" s="17">
        <f t="shared" ref="AM10" si="20">AL10+1</f>
        <v>43514</v>
      </c>
      <c r="AN10" s="17">
        <f t="shared" ref="AN10" si="21">AM10+1</f>
        <v>43515</v>
      </c>
      <c r="AO10" s="17">
        <f t="shared" ref="AO10" si="22">AN10+1</f>
        <v>43516</v>
      </c>
      <c r="AP10" s="17">
        <f t="shared" ref="AP10" si="23">AO10+1</f>
        <v>43517</v>
      </c>
      <c r="AQ10" s="17">
        <f t="shared" ref="AQ10" si="24">AP10+1</f>
        <v>43518</v>
      </c>
      <c r="AR10" s="17">
        <f t="shared" ref="AR10" si="25">AQ10+1</f>
        <v>43519</v>
      </c>
      <c r="AS10" s="17">
        <f t="shared" ref="AS10" si="26">AR10+1</f>
        <v>43520</v>
      </c>
      <c r="AT10" s="17">
        <f t="shared" ref="AT10" si="27">AS10+1</f>
        <v>43521</v>
      </c>
      <c r="AU10" s="17">
        <f t="shared" ref="AU10" si="28">AT10+1</f>
        <v>43522</v>
      </c>
      <c r="AV10" s="17">
        <f t="shared" ref="AV10" si="29">AU10+1</f>
        <v>43523</v>
      </c>
      <c r="AW10" s="17">
        <f t="shared" ref="AW10" si="30">AV10+1</f>
        <v>43524</v>
      </c>
      <c r="AX10" s="17">
        <f t="shared" ref="AX10" si="31">AW10+1</f>
        <v>43525</v>
      </c>
      <c r="AY10" s="17">
        <f t="shared" ref="AY10" si="32">AX10+1</f>
        <v>43526</v>
      </c>
      <c r="AZ10" s="17">
        <f t="shared" ref="AZ10" si="33">AY10+1</f>
        <v>43527</v>
      </c>
      <c r="BA10" s="17">
        <f t="shared" ref="BA10" si="34">AZ10+1</f>
        <v>43528</v>
      </c>
      <c r="BB10" s="17">
        <f t="shared" ref="BB10" si="35">BA10+1</f>
        <v>43529</v>
      </c>
      <c r="BC10" s="17">
        <f t="shared" ref="BC10" si="36">BB10+1</f>
        <v>43530</v>
      </c>
      <c r="BD10" s="17">
        <f t="shared" ref="BD10" si="37">BC10+1</f>
        <v>43531</v>
      </c>
      <c r="BE10" s="17">
        <f t="shared" ref="BE10" si="38">BD10+1</f>
        <v>43532</v>
      </c>
      <c r="BF10" s="17">
        <f t="shared" ref="BF10" si="39">BE10+1</f>
        <v>43533</v>
      </c>
      <c r="BG10" s="17">
        <f t="shared" ref="BG10" si="40">BF10+1</f>
        <v>43534</v>
      </c>
      <c r="BH10" s="17">
        <f t="shared" ref="BH10" si="41">BG10+1</f>
        <v>43535</v>
      </c>
      <c r="BI10" s="17">
        <f t="shared" ref="BI10" si="42">BH10+1</f>
        <v>43536</v>
      </c>
      <c r="BJ10" s="17">
        <f t="shared" ref="BJ10" si="43">BI10+1</f>
        <v>43537</v>
      </c>
      <c r="BK10" s="17">
        <f t="shared" ref="BK10" si="44">BJ10+1</f>
        <v>43538</v>
      </c>
    </row>
    <row r="11" spans="1:64" ht="18" customHeight="1">
      <c r="B11" s="12" t="s">
        <v>1</v>
      </c>
      <c r="C11" s="13" t="s">
        <v>43</v>
      </c>
      <c r="D11" s="13" t="s">
        <v>44</v>
      </c>
      <c r="E11" s="13" t="s">
        <v>45</v>
      </c>
      <c r="F11" s="14" t="s">
        <v>2</v>
      </c>
      <c r="G11" s="13" t="s">
        <v>46</v>
      </c>
      <c r="H11" s="13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 spans="1:64" s="1" customFormat="1" ht="18" customHeight="1">
      <c r="B12" s="12" t="s">
        <v>3</v>
      </c>
      <c r="C12" s="13">
        <v>31</v>
      </c>
      <c r="D12" s="13">
        <v>4</v>
      </c>
      <c r="E12" s="13">
        <v>34</v>
      </c>
      <c r="F12" s="14">
        <v>1</v>
      </c>
      <c r="G12" s="13">
        <f t="shared" ref="G12:G39" si="45">IF(OR(ISBLANK(E12),E12=0),C12-ROUNDDOWN(F12*IF(OR(ISBLANK(E12),E12=0),C12,E12),0),E12-ROUNDDOWN(F12*IF(OR(ISBLANK(E12),E12=0),C12,E12),0))</f>
        <v>0</v>
      </c>
      <c r="H12" s="13">
        <f t="shared" ref="H12:H45" si="46">IF(OR(ISBLANK(E12),E12=0),C12,E12)+D12-MIN($D$12:$D$45)</f>
        <v>36</v>
      </c>
      <c r="I12" s="15">
        <f t="shared" ref="I12:I44" si="47">IF(OR(ISBLANK(E12),E12=0),C12,E12)</f>
        <v>34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 spans="1:64" s="1" customFormat="1" ht="18" customHeight="1">
      <c r="B13" s="12" t="s">
        <v>4</v>
      </c>
      <c r="C13" s="13">
        <v>14</v>
      </c>
      <c r="D13" s="13">
        <v>6</v>
      </c>
      <c r="E13" s="13"/>
      <c r="F13" s="14">
        <v>0.7</v>
      </c>
      <c r="G13" s="13">
        <f t="shared" si="45"/>
        <v>5</v>
      </c>
      <c r="H13" s="13">
        <f t="shared" si="46"/>
        <v>18</v>
      </c>
      <c r="I13" s="15">
        <f t="shared" si="47"/>
        <v>14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 spans="1:64" s="1" customFormat="1" ht="18" customHeight="1">
      <c r="B14" s="12" t="s">
        <v>5</v>
      </c>
      <c r="C14" s="13">
        <v>12</v>
      </c>
      <c r="D14" s="13">
        <v>7</v>
      </c>
      <c r="E14" s="13"/>
      <c r="F14" s="14">
        <v>0.7</v>
      </c>
      <c r="G14" s="13">
        <f t="shared" si="45"/>
        <v>4</v>
      </c>
      <c r="H14" s="13">
        <f t="shared" si="46"/>
        <v>17</v>
      </c>
      <c r="I14" s="15">
        <f t="shared" si="47"/>
        <v>12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 spans="1:64" s="1" customFormat="1" ht="18" customHeight="1">
      <c r="B15" s="12" t="s">
        <v>6</v>
      </c>
      <c r="C15" s="13">
        <v>12</v>
      </c>
      <c r="D15" s="13">
        <v>8</v>
      </c>
      <c r="E15" s="13"/>
      <c r="F15" s="14">
        <v>0.3</v>
      </c>
      <c r="G15" s="13">
        <f t="shared" si="45"/>
        <v>9</v>
      </c>
      <c r="H15" s="13">
        <f t="shared" si="46"/>
        <v>18</v>
      </c>
      <c r="I15" s="15">
        <f t="shared" si="47"/>
        <v>12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 spans="1:64" s="1" customFormat="1" ht="18" customHeight="1">
      <c r="B16" s="12" t="s">
        <v>7</v>
      </c>
      <c r="C16" s="13">
        <v>15</v>
      </c>
      <c r="D16" s="13">
        <v>2</v>
      </c>
      <c r="E16" s="13"/>
      <c r="F16" s="14">
        <v>0.2</v>
      </c>
      <c r="G16" s="13">
        <f t="shared" si="45"/>
        <v>12</v>
      </c>
      <c r="H16" s="13">
        <f t="shared" si="46"/>
        <v>15</v>
      </c>
      <c r="I16" s="15">
        <f t="shared" si="47"/>
        <v>15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 spans="2:63" s="1" customFormat="1" ht="18" customHeight="1">
      <c r="B17" s="12" t="s">
        <v>8</v>
      </c>
      <c r="C17" s="13">
        <v>12</v>
      </c>
      <c r="D17" s="13">
        <v>2</v>
      </c>
      <c r="E17" s="13"/>
      <c r="F17" s="14">
        <v>0.5</v>
      </c>
      <c r="G17" s="13">
        <f t="shared" si="45"/>
        <v>6</v>
      </c>
      <c r="H17" s="13">
        <f t="shared" si="46"/>
        <v>12</v>
      </c>
      <c r="I17" s="15">
        <f t="shared" si="47"/>
        <v>12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 spans="2:63" s="1" customFormat="1" ht="18" customHeight="1">
      <c r="B18" s="12" t="s">
        <v>9</v>
      </c>
      <c r="C18" s="13">
        <v>14</v>
      </c>
      <c r="D18" s="13">
        <v>2</v>
      </c>
      <c r="E18" s="13"/>
      <c r="F18" s="14">
        <v>1</v>
      </c>
      <c r="G18" s="13">
        <f t="shared" si="45"/>
        <v>0</v>
      </c>
      <c r="H18" s="13">
        <f t="shared" si="46"/>
        <v>14</v>
      </c>
      <c r="I18" s="15">
        <f t="shared" si="47"/>
        <v>14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 spans="2:63" s="1" customFormat="1" ht="18" customHeight="1">
      <c r="B19" s="12" t="s">
        <v>10</v>
      </c>
      <c r="C19" s="13">
        <v>13</v>
      </c>
      <c r="D19" s="13">
        <v>2</v>
      </c>
      <c r="E19" s="13"/>
      <c r="F19" s="14">
        <v>1</v>
      </c>
      <c r="G19" s="13">
        <f t="shared" si="45"/>
        <v>0</v>
      </c>
      <c r="H19" s="13">
        <f t="shared" si="46"/>
        <v>13</v>
      </c>
      <c r="I19" s="15">
        <f t="shared" si="47"/>
        <v>13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 spans="2:63" s="1" customFormat="1" ht="18" customHeight="1">
      <c r="B20" s="12" t="s">
        <v>11</v>
      </c>
      <c r="C20" s="13">
        <v>2</v>
      </c>
      <c r="D20" s="13">
        <v>2</v>
      </c>
      <c r="E20" s="13"/>
      <c r="F20" s="14">
        <v>1</v>
      </c>
      <c r="G20" s="13">
        <f t="shared" si="45"/>
        <v>0</v>
      </c>
      <c r="H20" s="13">
        <f t="shared" si="46"/>
        <v>2</v>
      </c>
      <c r="I20" s="15">
        <f t="shared" si="47"/>
        <v>2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 spans="2:63" s="1" customFormat="1" ht="18" customHeight="1">
      <c r="B21" s="12" t="s">
        <v>12</v>
      </c>
      <c r="C21" s="13">
        <v>8</v>
      </c>
      <c r="D21" s="13">
        <v>2</v>
      </c>
      <c r="E21" s="13"/>
      <c r="F21" s="14">
        <v>1</v>
      </c>
      <c r="G21" s="13">
        <f t="shared" si="45"/>
        <v>0</v>
      </c>
      <c r="H21" s="13">
        <f t="shared" si="46"/>
        <v>8</v>
      </c>
      <c r="I21" s="15">
        <f t="shared" si="47"/>
        <v>8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 spans="2:63" s="1" customFormat="1" ht="18" customHeight="1">
      <c r="B22" s="12" t="s">
        <v>13</v>
      </c>
      <c r="C22" s="13">
        <v>11</v>
      </c>
      <c r="D22" s="13">
        <v>2</v>
      </c>
      <c r="E22" s="13"/>
      <c r="F22" s="14">
        <v>1</v>
      </c>
      <c r="G22" s="13">
        <f t="shared" si="45"/>
        <v>0</v>
      </c>
      <c r="H22" s="13">
        <f t="shared" si="46"/>
        <v>11</v>
      </c>
      <c r="I22" s="15">
        <f t="shared" si="47"/>
        <v>11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 spans="2:63" s="1" customFormat="1" ht="18" customHeight="1">
      <c r="B23" s="12" t="s">
        <v>14</v>
      </c>
      <c r="C23" s="13">
        <v>28</v>
      </c>
      <c r="D23" s="13">
        <v>2</v>
      </c>
      <c r="E23" s="13"/>
      <c r="F23" s="14">
        <v>1</v>
      </c>
      <c r="G23" s="13">
        <f t="shared" si="45"/>
        <v>0</v>
      </c>
      <c r="H23" s="13">
        <f t="shared" si="46"/>
        <v>28</v>
      </c>
      <c r="I23" s="15">
        <f t="shared" si="47"/>
        <v>28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 spans="2:63" s="1" customFormat="1" ht="18" customHeight="1">
      <c r="B24" s="12" t="s">
        <v>15</v>
      </c>
      <c r="C24" s="13">
        <v>22</v>
      </c>
      <c r="D24" s="13">
        <v>2</v>
      </c>
      <c r="E24" s="13"/>
      <c r="F24" s="14">
        <v>1</v>
      </c>
      <c r="G24" s="13">
        <f t="shared" si="45"/>
        <v>0</v>
      </c>
      <c r="H24" s="13">
        <f t="shared" si="46"/>
        <v>22</v>
      </c>
      <c r="I24" s="15">
        <f t="shared" si="47"/>
        <v>22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 spans="2:63" s="1" customFormat="1" ht="18" customHeight="1">
      <c r="B25" s="12" t="s">
        <v>16</v>
      </c>
      <c r="C25" s="13">
        <v>19</v>
      </c>
      <c r="D25" s="13">
        <v>2</v>
      </c>
      <c r="E25" s="13"/>
      <c r="F25" s="14">
        <v>1</v>
      </c>
      <c r="G25" s="13">
        <f t="shared" si="45"/>
        <v>0</v>
      </c>
      <c r="H25" s="13">
        <f t="shared" si="46"/>
        <v>19</v>
      </c>
      <c r="I25" s="15">
        <f t="shared" si="47"/>
        <v>19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 spans="2:63" s="1" customFormat="1" ht="18" customHeight="1">
      <c r="B26" s="12" t="s">
        <v>17</v>
      </c>
      <c r="C26" s="13">
        <v>16</v>
      </c>
      <c r="D26" s="13">
        <v>2</v>
      </c>
      <c r="E26" s="13"/>
      <c r="F26" s="14">
        <v>1</v>
      </c>
      <c r="G26" s="13">
        <f t="shared" si="45"/>
        <v>0</v>
      </c>
      <c r="H26" s="13">
        <f t="shared" si="46"/>
        <v>16</v>
      </c>
      <c r="I26" s="15">
        <f t="shared" si="47"/>
        <v>16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 spans="2:63" s="1" customFormat="1" ht="18" customHeight="1">
      <c r="B27" s="12" t="s">
        <v>18</v>
      </c>
      <c r="C27" s="13">
        <v>11</v>
      </c>
      <c r="D27" s="13">
        <v>2</v>
      </c>
      <c r="E27" s="13"/>
      <c r="F27" s="14">
        <v>1</v>
      </c>
      <c r="G27" s="13">
        <f t="shared" si="45"/>
        <v>0</v>
      </c>
      <c r="H27" s="13">
        <f t="shared" si="46"/>
        <v>11</v>
      </c>
      <c r="I27" s="15">
        <f t="shared" si="47"/>
        <v>11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 spans="2:63" s="1" customFormat="1" ht="18" customHeight="1">
      <c r="B28" s="12" t="s">
        <v>19</v>
      </c>
      <c r="C28" s="13">
        <v>19</v>
      </c>
      <c r="D28" s="13">
        <v>3</v>
      </c>
      <c r="E28" s="13"/>
      <c r="F28" s="14">
        <v>1</v>
      </c>
      <c r="G28" s="13">
        <f t="shared" si="45"/>
        <v>0</v>
      </c>
      <c r="H28" s="13">
        <f t="shared" si="46"/>
        <v>20</v>
      </c>
      <c r="I28" s="15">
        <f t="shared" si="47"/>
        <v>19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 spans="2:63" s="1" customFormat="1" ht="18" customHeight="1">
      <c r="B29" s="12" t="s">
        <v>20</v>
      </c>
      <c r="C29" s="13">
        <v>11</v>
      </c>
      <c r="D29" s="13">
        <v>2</v>
      </c>
      <c r="E29" s="13"/>
      <c r="F29" s="14">
        <v>1</v>
      </c>
      <c r="G29" s="13">
        <f t="shared" si="45"/>
        <v>0</v>
      </c>
      <c r="H29" s="13">
        <f t="shared" si="46"/>
        <v>11</v>
      </c>
      <c r="I29" s="15">
        <f t="shared" si="47"/>
        <v>11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 spans="2:63" s="1" customFormat="1" ht="18" customHeight="1">
      <c r="B30" s="12" t="s">
        <v>21</v>
      </c>
      <c r="C30" s="13">
        <v>11</v>
      </c>
      <c r="D30" s="13">
        <v>2</v>
      </c>
      <c r="E30" s="13"/>
      <c r="F30" s="14">
        <v>1</v>
      </c>
      <c r="G30" s="13">
        <f t="shared" si="45"/>
        <v>0</v>
      </c>
      <c r="H30" s="13">
        <f t="shared" si="46"/>
        <v>11</v>
      </c>
      <c r="I30" s="15">
        <f t="shared" si="47"/>
        <v>11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 spans="2:63" s="1" customFormat="1" ht="18" customHeight="1">
      <c r="B31" s="12" t="s">
        <v>22</v>
      </c>
      <c r="C31" s="13">
        <v>11</v>
      </c>
      <c r="D31" s="13">
        <v>2</v>
      </c>
      <c r="E31" s="13"/>
      <c r="F31" s="14">
        <v>1</v>
      </c>
      <c r="G31" s="13">
        <f t="shared" ref="G31:G34" si="48">IF(OR(ISBLANK(E31),E31=0),C31-ROUNDDOWN(F31*IF(OR(ISBLANK(E31),E31=0),C31,E31),0),E31-ROUNDDOWN(F31*IF(OR(ISBLANK(E31),E31=0),C31,E31),0))</f>
        <v>0</v>
      </c>
      <c r="H31" s="13">
        <f t="shared" si="46"/>
        <v>11</v>
      </c>
      <c r="I31" s="15">
        <f t="shared" si="47"/>
        <v>11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 spans="2:63" s="1" customFormat="1" ht="18" customHeight="1">
      <c r="B32" s="12" t="s">
        <v>23</v>
      </c>
      <c r="C32" s="13">
        <v>11</v>
      </c>
      <c r="D32" s="13">
        <v>2</v>
      </c>
      <c r="E32" s="13"/>
      <c r="F32" s="14">
        <v>1</v>
      </c>
      <c r="G32" s="13">
        <f t="shared" si="48"/>
        <v>0</v>
      </c>
      <c r="H32" s="13">
        <f t="shared" si="46"/>
        <v>11</v>
      </c>
      <c r="I32" s="15">
        <f t="shared" si="47"/>
        <v>11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 spans="2:63" s="1" customFormat="1" ht="18" customHeight="1">
      <c r="B33" s="12" t="s">
        <v>24</v>
      </c>
      <c r="C33" s="13">
        <v>11</v>
      </c>
      <c r="D33" s="13">
        <v>2</v>
      </c>
      <c r="E33" s="13"/>
      <c r="F33" s="14">
        <v>1</v>
      </c>
      <c r="G33" s="13">
        <f t="shared" si="48"/>
        <v>0</v>
      </c>
      <c r="H33" s="13">
        <f t="shared" si="46"/>
        <v>11</v>
      </c>
      <c r="I33" s="15">
        <f t="shared" si="47"/>
        <v>11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 spans="2:63" s="1" customFormat="1" ht="18" customHeight="1">
      <c r="B34" s="12" t="s">
        <v>25</v>
      </c>
      <c r="C34" s="13">
        <v>11</v>
      </c>
      <c r="D34" s="13">
        <v>2</v>
      </c>
      <c r="E34" s="13"/>
      <c r="F34" s="14">
        <v>1</v>
      </c>
      <c r="G34" s="13">
        <f t="shared" si="48"/>
        <v>0</v>
      </c>
      <c r="H34" s="13">
        <f t="shared" si="46"/>
        <v>11</v>
      </c>
      <c r="I34" s="15">
        <f t="shared" si="47"/>
        <v>11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 spans="2:63" s="1" customFormat="1" ht="18" customHeight="1">
      <c r="B35" s="12" t="s">
        <v>26</v>
      </c>
      <c r="C35" s="13">
        <v>11</v>
      </c>
      <c r="D35" s="13">
        <v>2</v>
      </c>
      <c r="E35" s="13"/>
      <c r="F35" s="14">
        <v>1</v>
      </c>
      <c r="G35" s="13">
        <f t="shared" ref="G35:G38" si="49">IF(OR(ISBLANK(E35),E35=0),C35-ROUNDDOWN(F35*IF(OR(ISBLANK(E35),E35=0),C35,E35),0),E35-ROUNDDOWN(F35*IF(OR(ISBLANK(E35),E35=0),C35,E35),0))</f>
        <v>0</v>
      </c>
      <c r="H35" s="13">
        <f t="shared" si="46"/>
        <v>11</v>
      </c>
      <c r="I35" s="15">
        <f t="shared" si="47"/>
        <v>11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 spans="2:63" s="1" customFormat="1" ht="18" customHeight="1">
      <c r="B36" s="12" t="s">
        <v>27</v>
      </c>
      <c r="C36" s="13">
        <v>11</v>
      </c>
      <c r="D36" s="13">
        <v>2</v>
      </c>
      <c r="E36" s="13"/>
      <c r="F36" s="14">
        <v>1</v>
      </c>
      <c r="G36" s="13">
        <f t="shared" si="49"/>
        <v>0</v>
      </c>
      <c r="H36" s="13">
        <f t="shared" si="46"/>
        <v>11</v>
      </c>
      <c r="I36" s="15">
        <f t="shared" si="47"/>
        <v>11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 spans="2:63" s="1" customFormat="1" ht="18" customHeight="1">
      <c r="B37" s="12" t="s">
        <v>28</v>
      </c>
      <c r="C37" s="13">
        <v>11</v>
      </c>
      <c r="D37" s="13">
        <v>2</v>
      </c>
      <c r="E37" s="13"/>
      <c r="F37" s="14">
        <v>1</v>
      </c>
      <c r="G37" s="13">
        <f t="shared" si="49"/>
        <v>0</v>
      </c>
      <c r="H37" s="13">
        <f t="shared" si="46"/>
        <v>11</v>
      </c>
      <c r="I37" s="15">
        <f t="shared" si="47"/>
        <v>11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 spans="2:63" s="1" customFormat="1" ht="18" customHeight="1">
      <c r="B38" s="12" t="s">
        <v>29</v>
      </c>
      <c r="C38" s="13">
        <v>11</v>
      </c>
      <c r="D38" s="13">
        <v>2</v>
      </c>
      <c r="E38" s="13"/>
      <c r="F38" s="14">
        <v>1</v>
      </c>
      <c r="G38" s="13">
        <f t="shared" si="49"/>
        <v>0</v>
      </c>
      <c r="H38" s="13">
        <f t="shared" si="46"/>
        <v>11</v>
      </c>
      <c r="I38" s="15">
        <f t="shared" si="47"/>
        <v>11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 spans="2:63" s="1" customFormat="1" ht="18" customHeight="1">
      <c r="B39" s="12" t="s">
        <v>30</v>
      </c>
      <c r="C39" s="13">
        <v>11</v>
      </c>
      <c r="D39" s="13">
        <v>2</v>
      </c>
      <c r="E39" s="13"/>
      <c r="F39" s="14">
        <v>1</v>
      </c>
      <c r="G39" s="13">
        <f t="shared" si="45"/>
        <v>0</v>
      </c>
      <c r="H39" s="13">
        <f t="shared" si="46"/>
        <v>11</v>
      </c>
      <c r="I39" s="15">
        <f t="shared" si="47"/>
        <v>11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 spans="2:63" s="1" customFormat="1" ht="18" customHeight="1">
      <c r="B40" s="12" t="s">
        <v>31</v>
      </c>
      <c r="C40" s="13">
        <v>11</v>
      </c>
      <c r="D40" s="13">
        <v>2</v>
      </c>
      <c r="E40" s="13"/>
      <c r="F40" s="14">
        <v>1</v>
      </c>
      <c r="G40" s="13">
        <f t="shared" ref="G40" si="50">IF(OR(ISBLANK(E40),E40=0),C40-ROUNDDOWN(F40*IF(OR(ISBLANK(E40),E40=0),C40,E40),0),E40-ROUNDDOWN(F40*IF(OR(ISBLANK(E40),E40=0),C40,E40),0))</f>
        <v>0</v>
      </c>
      <c r="H40" s="13">
        <f t="shared" si="46"/>
        <v>11</v>
      </c>
      <c r="I40" s="15">
        <f t="shared" si="47"/>
        <v>11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 spans="2:63" s="1" customFormat="1" ht="18" customHeight="1">
      <c r="B41" s="12" t="s">
        <v>32</v>
      </c>
      <c r="C41" s="13">
        <v>11</v>
      </c>
      <c r="D41" s="13">
        <v>2</v>
      </c>
      <c r="E41" s="13"/>
      <c r="F41" s="14">
        <v>1</v>
      </c>
      <c r="G41" s="13">
        <f t="shared" ref="G41:G45" si="51">IF(OR(ISBLANK(E41),E41=0),C41-ROUNDDOWN(F41*IF(OR(ISBLANK(E41),E41=0),C41,E41),0),E41-ROUNDDOWN(F41*IF(OR(ISBLANK(E41),E41=0),C41,E41),0))</f>
        <v>0</v>
      </c>
      <c r="H41" s="13">
        <f t="shared" si="46"/>
        <v>11</v>
      </c>
      <c r="I41" s="15">
        <f t="shared" si="47"/>
        <v>11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 spans="2:63" s="1" customFormat="1" ht="18" customHeight="1">
      <c r="B42" s="12" t="s">
        <v>33</v>
      </c>
      <c r="C42" s="13">
        <v>11</v>
      </c>
      <c r="D42" s="13">
        <v>2</v>
      </c>
      <c r="E42" s="13"/>
      <c r="F42" s="14">
        <v>1</v>
      </c>
      <c r="G42" s="13">
        <f t="shared" ref="G42" si="52">IF(OR(ISBLANK(E42),E42=0),C42-ROUNDDOWN(F42*IF(OR(ISBLANK(E42),E42=0),C42,E42),0),E42-ROUNDDOWN(F42*IF(OR(ISBLANK(E42),E42=0),C42,E42),0))</f>
        <v>0</v>
      </c>
      <c r="H42" s="13">
        <f t="shared" si="46"/>
        <v>11</v>
      </c>
      <c r="I42" s="15">
        <f t="shared" si="47"/>
        <v>11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 spans="2:63" s="1" customFormat="1" ht="18" customHeight="1">
      <c r="B43" s="12" t="s">
        <v>34</v>
      </c>
      <c r="C43" s="13">
        <v>11</v>
      </c>
      <c r="D43" s="13">
        <v>2</v>
      </c>
      <c r="E43" s="13"/>
      <c r="F43" s="14">
        <v>1</v>
      </c>
      <c r="G43" s="13">
        <f t="shared" si="51"/>
        <v>0</v>
      </c>
      <c r="H43" s="13">
        <f t="shared" si="46"/>
        <v>11</v>
      </c>
      <c r="I43" s="15">
        <f t="shared" ref="I43" si="53">IF(OR(ISBLANK(E43),E43=0),C43,E43)</f>
        <v>11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 spans="2:63" s="1" customFormat="1" ht="18" customHeight="1">
      <c r="B44" s="12" t="s">
        <v>35</v>
      </c>
      <c r="C44" s="13">
        <v>11</v>
      </c>
      <c r="D44" s="13">
        <v>2</v>
      </c>
      <c r="E44" s="13"/>
      <c r="F44" s="14">
        <v>1</v>
      </c>
      <c r="G44" s="13">
        <f t="shared" ref="G44" si="54">IF(OR(ISBLANK(E44),E44=0),C44-ROUNDDOWN(F44*IF(OR(ISBLANK(E44),E44=0),C44,E44),0),E44-ROUNDDOWN(F44*IF(OR(ISBLANK(E44),E44=0),C44,E44),0))</f>
        <v>0</v>
      </c>
      <c r="H44" s="13">
        <f t="shared" si="46"/>
        <v>11</v>
      </c>
      <c r="I44" s="15">
        <f t="shared" si="47"/>
        <v>11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 spans="2:63" s="1" customFormat="1" ht="18" customHeight="1">
      <c r="B45" s="12" t="s">
        <v>36</v>
      </c>
      <c r="C45" s="13">
        <v>11</v>
      </c>
      <c r="D45" s="13">
        <v>2</v>
      </c>
      <c r="E45" s="13"/>
      <c r="F45" s="14">
        <v>1</v>
      </c>
      <c r="G45" s="13">
        <f t="shared" si="51"/>
        <v>0</v>
      </c>
      <c r="H45" s="13">
        <f t="shared" si="46"/>
        <v>11</v>
      </c>
      <c r="I45" s="15">
        <f t="shared" ref="I45" si="55">IF(OR(ISBLANK(E45),E45=0),C45,E45)</f>
        <v>11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</sheetData>
  <mergeCells count="3">
    <mergeCell ref="S4:Z4"/>
    <mergeCell ref="S5:Z5"/>
    <mergeCell ref="S6:Z6"/>
  </mergeCells>
  <phoneticPr fontId="2" type="noConversion"/>
  <conditionalFormatting sqref="L9:BL9">
    <cfRule type="expression" dxfId="7" priority="103">
      <formula>YEAR(L9)=YEAR(K10)</formula>
    </cfRule>
  </conditionalFormatting>
  <conditionalFormatting sqref="K10:BK10">
    <cfRule type="expression" dxfId="6" priority="25">
      <formula>K$10=DATE(YEAR(K$10),MONTH(K$10),1)</formula>
    </cfRule>
  </conditionalFormatting>
  <conditionalFormatting sqref="K10:BK45">
    <cfRule type="expression" dxfId="5" priority="252">
      <formula>K$10=$S$4</formula>
    </cfRule>
  </conditionalFormatting>
  <conditionalFormatting sqref="K11:BK45">
    <cfRule type="expression" dxfId="4" priority="253">
      <formula>IF(OR(ISBLANK($E11),$E11=0),FALSE,AND(K$10&gt;=$S$6+$C11+$D11,K$10&lt;=$S$6+$D11+$E11-1))</formula>
    </cfRule>
    <cfRule type="expression" dxfId="3" priority="254">
      <formula>IF(OR(ISBLANK($E11),$E11=0),FALSE,AND(K$10&gt;=$S$6+$D11+$E11,K$10&lt;=$S$6+$D11+$C11-1))</formula>
    </cfRule>
    <cfRule type="expression" dxfId="2" priority="255">
      <formula>AND(K$10&gt;=$S$6,K$10&lt;=$S$6+$D11-1)</formula>
    </cfRule>
    <cfRule type="expression" dxfId="1" priority="256">
      <formula>IF(OR(ISBLANK($E11),$E11=0),AND(K$10&gt;=$S$6+$D11,K$10&lt;=$S$6+$C11+$D11-1-$G11),AND(K$10&gt;=$S$6+$D11,K$10&lt;=$S$6+$E11+$D11-1-$G11))</formula>
    </cfRule>
    <cfRule type="expression" dxfId="0" priority="257">
      <formula>IF(OR(ISBLANK($E11),$E11=0),AND(K$10&gt;=$S$6+$D11,K$10&lt;=$S$6+$D11+$C11-1),AND(K$10&gt;=$S$6+$D11,K$10&lt;=$S$6+$D11+$E11-1))</formula>
    </cfRule>
  </conditionalFormatting>
  <dataValidations count="1">
    <dataValidation type="list" allowBlank="1" showInputMessage="1" showErrorMessage="1" sqref="S5" xr:uid="{00000000-0002-0000-0100-000000000000}">
      <formula1>"星期日, 星期一, 星期二, 星期三, 星期四, 星期五, 星期六"</formula1>
    </dataValidation>
  </dataValidations>
  <pageMargins left="0.19685039370078741" right="0.19685039370078741" top="0.19685039370078741" bottom="0.19685039370078741" header="0.31496062992125984" footer="0.31496062992125984"/>
  <pageSetup scale="61" orientation="landscape" r:id="rId1"/>
  <headerFooter>
    <oddFooter xml:space="preserve">&amp;LProject Planner by Spreadsheet123.com&amp;R© 2015 Spreadsheet123 LTD.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print="0" autoPict="0">
                <anchor moveWithCells="1">
                  <from>
                    <xdr:col>27</xdr:col>
                    <xdr:colOff>76200</xdr:colOff>
                    <xdr:row>4</xdr:row>
                    <xdr:rowOff>165100</xdr:rowOff>
                  </from>
                  <to>
                    <xdr:col>42</xdr:col>
                    <xdr:colOff>190500</xdr:colOff>
                    <xdr:row>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甘特图</vt:lpstr>
      <vt:lpstr>甘特图!Print_Area</vt:lpstr>
      <vt:lpstr>甘特图!Print_Titles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</dc:title>
  <dc:creator>Spreadsheet123.com</dc:creator>
  <dc:description>© 2015 Spreadsheet123 LTD. All rights reserved.</dc:description>
  <cp:lastModifiedBy>Microsoft Office User</cp:lastModifiedBy>
  <cp:lastPrinted>2015-03-30T11:34:55Z</cp:lastPrinted>
  <dcterms:created xsi:type="dcterms:W3CDTF">2015-01-06T15:57:01Z</dcterms:created>
  <dcterms:modified xsi:type="dcterms:W3CDTF">2019-01-29T06:54:25Z</dcterms:modified>
  <cp:category>Schedules and Planners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srion">
    <vt:lpwstr>1.0.1</vt:lpwstr>
  </property>
  <property fmtid="{D5CDD505-2E9C-101B-9397-08002B2CF9AE}" pid="3" name="Copyrights">
    <vt:lpwstr>© 2015 Spreadsheet123 LTD</vt:lpwstr>
  </property>
</Properties>
</file>