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10895"/>
  </bookViews>
  <sheets>
    <sheet name="项目日程表" sheetId="1" r:id="rId1"/>
    <sheet name="计算" sheetId="2" state="hidden" r:id="rId2"/>
  </sheets>
  <definedNames>
    <definedName name="DayRails">StartDateWindow+ROW(项目日程表!$1:$25)-1</definedName>
    <definedName name="GridCalc">IFERROR(计算!$A1/SUMPRODUCT((Activities[Id]=计算!$C1)*(Activities[开始]&lt;=计算!A$31)*((Activities[结束]&gt;=计算!A$31)+(LEN(Activities[结束])=0)*(Activities[开始]=计算!A$31))),NA())</definedName>
    <definedName name="StartDate">计算!$D$28</definedName>
    <definedName name="StartDateWindow">计算!$D$25</definedName>
    <definedName name="WindowDays">计算!$D$29</definedName>
    <definedName name="WindowOffset">计算!$D$26</definedName>
  </definedNames>
  <calcPr calcId="144525"/>
</workbook>
</file>

<file path=xl/sharedStrings.xml><?xml version="1.0" encoding="utf-8"?>
<sst xmlns="http://schemas.openxmlformats.org/spreadsheetml/2006/main" count="29">
  <si>
    <t>项目日程表</t>
  </si>
  <si>
    <t xml:space="preserve">输入开始日期： </t>
  </si>
  <si>
    <t>Id</t>
  </si>
  <si>
    <t>活动</t>
  </si>
  <si>
    <t>开始</t>
  </si>
  <si>
    <t>结束</t>
  </si>
  <si>
    <t>备注</t>
  </si>
  <si>
    <t>项目开始</t>
  </si>
  <si>
    <t>里程碑 1</t>
  </si>
  <si>
    <t>里程碑 2</t>
  </si>
  <si>
    <t>里程碑 3</t>
  </si>
  <si>
    <t>里程碑 4</t>
  </si>
  <si>
    <t>里程碑 5</t>
  </si>
  <si>
    <t>里程碑 6</t>
  </si>
  <si>
    <t>里程碑 7</t>
  </si>
  <si>
    <t>里程碑 8</t>
  </si>
  <si>
    <t>里程碑 9</t>
  </si>
  <si>
    <t>里程碑 10</t>
  </si>
  <si>
    <t>项目结束</t>
  </si>
  <si>
    <t>*** 此工作表应保持为隐藏状态 ***</t>
  </si>
  <si>
    <t>今天：</t>
  </si>
  <si>
    <t>窗口活动：</t>
  </si>
  <si>
    <t>计算器窗口启动</t>
  </si>
  <si>
    <t>偏移量</t>
  </si>
  <si>
    <t>窗口</t>
  </si>
  <si>
    <t>位置</t>
  </si>
  <si>
    <t>系列</t>
  </si>
  <si>
    <t>活动 ID</t>
  </si>
  <si>
    <t>当天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</si>
</sst>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mm\ yyyy"/>
    <numFmt numFmtId="41" formatCode="_ * #,##0_ ;_ * \-#,##0_ ;_ * &quot;-&quot;_ ;_ @_ "/>
    <numFmt numFmtId="43" formatCode="_ * #,##0.00_ ;_ * \-#,##0.00_ ;_ * &quot;-&quot;??_ ;_ @_ "/>
    <numFmt numFmtId="177" formatCode="[$-804]yyyy&quot;年&quot;m&quot;月&quot;"/>
  </numFmts>
  <fonts count="27">
    <font>
      <sz val="10"/>
      <color theme="3"/>
      <name val="Calibri"/>
      <charset val="134"/>
      <scheme val="minor"/>
    </font>
    <font>
      <sz val="10"/>
      <color theme="3"/>
      <name val="Microsoft YaHei UI"/>
      <charset val="134"/>
    </font>
    <font>
      <sz val="30"/>
      <color theme="0"/>
      <name val="Microsoft YaHei UI"/>
      <charset val="134"/>
    </font>
    <font>
      <b/>
      <sz val="22"/>
      <color theme="1"/>
      <name val="Microsoft YaHei UI"/>
      <charset val="134"/>
    </font>
    <font>
      <sz val="14"/>
      <color theme="3" tint="0.399975585192419"/>
      <name val="Microsoft YaHei UI"/>
      <charset val="134"/>
    </font>
    <font>
      <sz val="10"/>
      <color theme="3" tint="0.399975585192419"/>
      <name val="Microsoft YaHei UI"/>
      <charset val="134"/>
    </font>
    <font>
      <sz val="12"/>
      <color theme="3"/>
      <name val="Microsoft YaHei U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theme="3"/>
      </right>
      <top/>
      <bottom style="thick">
        <color theme="4"/>
      </bottom>
      <diagonal/>
    </border>
    <border>
      <left style="thin">
        <color theme="2" tint="-0.0999481185338908"/>
      </left>
      <right style="thin">
        <color theme="2" tint="-0.0999481185338908"/>
      </right>
      <top style="thin">
        <color theme="2" tint="-0.0999481185338908"/>
      </top>
      <bottom style="thin">
        <color theme="2" tint="-0.099948118533890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25" fillId="29" borderId="4" applyNumberFormat="0" applyAlignment="0" applyProtection="0">
      <alignment vertical="center"/>
    </xf>
    <xf numFmtId="0" fontId="26" fillId="34" borderId="1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2" borderId="0" xfId="0" applyFont="1" applyFill="1" applyProtection="1">
      <alignment vertical="center"/>
    </xf>
    <xf numFmtId="0" fontId="1" fillId="0" borderId="0" xfId="0" applyFont="1" applyProtection="1">
      <alignment vertical="center"/>
    </xf>
    <xf numFmtId="0" fontId="1" fillId="3" borderId="1" xfId="0" applyFont="1" applyFill="1" applyBorder="1" applyProtection="1">
      <alignment vertical="center"/>
    </xf>
    <xf numFmtId="0" fontId="1" fillId="2" borderId="1" xfId="0" applyFont="1" applyFill="1" applyBorder="1" applyProtection="1">
      <alignment vertical="center"/>
    </xf>
    <xf numFmtId="0" fontId="2" fillId="3" borderId="1" xfId="0" applyFont="1" applyFill="1" applyBorder="1" applyAlignment="1" applyProtection="1">
      <alignment horizontal="left" vertical="center"/>
    </xf>
    <xf numFmtId="0" fontId="1" fillId="3" borderId="2" xfId="0" applyFont="1" applyFill="1" applyBorder="1" applyProtection="1">
      <alignment vertical="center"/>
    </xf>
    <xf numFmtId="0" fontId="3" fillId="0" borderId="0" xfId="0" applyFont="1" applyProtection="1">
      <alignment vertical="center"/>
    </xf>
    <xf numFmtId="0" fontId="1" fillId="0" borderId="1" xfId="0" applyFont="1" applyBorder="1" applyProtection="1">
      <alignment vertical="center"/>
    </xf>
    <xf numFmtId="0" fontId="1" fillId="0" borderId="0" xfId="0" applyFont="1" applyFill="1" applyProtection="1">
      <alignment vertical="center"/>
    </xf>
    <xf numFmtId="0" fontId="4" fillId="0" borderId="0" xfId="0" applyFont="1" applyFill="1" applyAlignment="1" applyProtection="1">
      <alignment horizontal="right"/>
    </xf>
    <xf numFmtId="14" fontId="5" fillId="0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>
      <alignment vertical="center"/>
    </xf>
    <xf numFmtId="0" fontId="6" fillId="0" borderId="0" xfId="0" applyFont="1" applyFill="1" applyBorder="1" applyAlignment="1" applyProtection="1">
      <alignment horizontal="left" vertical="center" indent="1"/>
    </xf>
    <xf numFmtId="0" fontId="1" fillId="0" borderId="0" xfId="0" applyFont="1" applyFill="1" applyBorder="1" applyAlignment="1" applyProtection="1">
      <alignment horizontal="left" vertical="center" indent="1"/>
    </xf>
    <xf numFmtId="14" fontId="1" fillId="0" borderId="0" xfId="0" applyNumberFormat="1" applyFont="1" applyFill="1" applyBorder="1" applyAlignment="1" applyProtection="1">
      <alignment horizontal="left" vertical="center" indent="1"/>
    </xf>
    <xf numFmtId="0" fontId="1" fillId="0" borderId="0" xfId="0" applyNumberFormat="1" applyFont="1" applyFill="1" applyBorder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ont>
        <name val="Microsoft YaHei UI"/>
        <scheme val="none"/>
        <strike val="0"/>
        <u val="none"/>
      </font>
    </dxf>
    <dxf>
      <font>
        <name val="Microsoft YaHei UI"/>
        <scheme val="none"/>
        <strike val="0"/>
        <u val="none"/>
      </font>
      <alignment horizontal="left" vertical="center" indent="1"/>
    </dxf>
    <dxf>
      <font>
        <name val="Microsoft YaHei UI"/>
        <scheme val="none"/>
        <strike val="0"/>
        <u val="none"/>
      </font>
      <numFmt numFmtId="178" formatCode="mm/dd/yyyy"/>
      <alignment horizontal="left" vertical="center" indent="1"/>
    </dxf>
    <dxf>
      <font>
        <name val="Microsoft YaHei UI"/>
        <scheme val="none"/>
        <strike val="0"/>
        <u val="none"/>
      </font>
      <numFmt numFmtId="179" formatCode="mm/dd/yyyy"/>
      <alignment horizontal="left" vertical="center" indent="1"/>
    </dxf>
    <dxf>
      <font>
        <name val="Microsoft YaHei UI"/>
        <scheme val="none"/>
        <strike val="0"/>
        <u val="none"/>
      </font>
      <alignment horizontal="left" vertical="center" indent="1"/>
    </dxf>
    <dxf>
      <font>
        <color theme="3"/>
      </font>
      <fill>
        <patternFill patternType="solid"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>
        <left/>
        <right/>
        <top/>
        <bottom/>
        <vertical/>
        <horizontal/>
      </border>
    </dxf>
    <dxf>
      <font>
        <color theme="1"/>
      </font>
      <border>
        <left/>
        <right/>
        <top/>
        <bottom/>
        <vertical style="thin">
          <color theme="3" tint="0.599963377788629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8"/>
      <tableStyleElement type="headerRow" dxfId="7"/>
      <tableStyleElement type="firstRowStripe" dxfId="6"/>
      <tableStyleElement type="secondRowStripe" dxfId="5"/>
    </tableStyle>
  </tableStyles>
  <colors>
    <mruColors>
      <color rgb="00CCFFCC"/>
      <color rgb="00D1CBE1"/>
      <color rgb="00FED9CD"/>
      <color rgb="00FF5757"/>
      <color rgb="00FAEB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计算!$B$32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计算!$E$31:$AH$31</c:f>
              <c:numCache>
                <c:formatCode>yyyy/m/d</c:formatCode>
                <c:ptCount val="30"/>
                <c:pt idx="0" c:formatCode="yyyy/m/d">
                  <c:v>43244</c:v>
                </c:pt>
                <c:pt idx="1" c:formatCode="yyyy/m/d">
                  <c:v>43245</c:v>
                </c:pt>
                <c:pt idx="2" c:formatCode="yyyy/m/d">
                  <c:v>43246</c:v>
                </c:pt>
                <c:pt idx="3" c:formatCode="yyyy/m/d">
                  <c:v>43247</c:v>
                </c:pt>
                <c:pt idx="4" c:formatCode="yyyy/m/d">
                  <c:v>43248</c:v>
                </c:pt>
                <c:pt idx="5" c:formatCode="yyyy/m/d">
                  <c:v>43249</c:v>
                </c:pt>
                <c:pt idx="6" c:formatCode="yyyy/m/d">
                  <c:v>43250</c:v>
                </c:pt>
                <c:pt idx="7" c:formatCode="yyyy/m/d">
                  <c:v>43251</c:v>
                </c:pt>
                <c:pt idx="8" c:formatCode="yyyy/m/d">
                  <c:v>43252</c:v>
                </c:pt>
                <c:pt idx="9" c:formatCode="yyyy/m/d">
                  <c:v>43253</c:v>
                </c:pt>
                <c:pt idx="10" c:formatCode="yyyy/m/d">
                  <c:v>43254</c:v>
                </c:pt>
                <c:pt idx="11" c:formatCode="yyyy/m/d">
                  <c:v>43255</c:v>
                </c:pt>
                <c:pt idx="12" c:formatCode="yyyy/m/d">
                  <c:v>43256</c:v>
                </c:pt>
                <c:pt idx="13" c:formatCode="yyyy/m/d">
                  <c:v>43257</c:v>
                </c:pt>
                <c:pt idx="14" c:formatCode="yyyy/m/d">
                  <c:v>43258</c:v>
                </c:pt>
                <c:pt idx="15" c:formatCode="yyyy/m/d">
                  <c:v>43259</c:v>
                </c:pt>
                <c:pt idx="16" c:formatCode="yyyy/m/d">
                  <c:v>43260</c:v>
                </c:pt>
                <c:pt idx="17" c:formatCode="yyyy/m/d">
                  <c:v>43261</c:v>
                </c:pt>
                <c:pt idx="18" c:formatCode="yyyy/m/d">
                  <c:v>43262</c:v>
                </c:pt>
                <c:pt idx="19" c:formatCode="yyyy/m/d">
                  <c:v>43263</c:v>
                </c:pt>
                <c:pt idx="20" c:formatCode="yyyy/m/d">
                  <c:v>43264</c:v>
                </c:pt>
                <c:pt idx="21" c:formatCode="yyyy/m/d">
                  <c:v>43265</c:v>
                </c:pt>
                <c:pt idx="22" c:formatCode="yyyy/m/d">
                  <c:v>43266</c:v>
                </c:pt>
                <c:pt idx="23" c:formatCode="yyyy/m/d">
                  <c:v>43267</c:v>
                </c:pt>
                <c:pt idx="24" c:formatCode="yyyy/m/d">
                  <c:v>43268</c:v>
                </c:pt>
                <c:pt idx="25" c:formatCode="yyyy/m/d">
                  <c:v>43269</c:v>
                </c:pt>
                <c:pt idx="26" c:formatCode="yyyy/m/d">
                  <c:v>43270</c:v>
                </c:pt>
                <c:pt idx="27" c:formatCode="yyyy/m/d">
                  <c:v>43271</c:v>
                </c:pt>
                <c:pt idx="28" c:formatCode="yyyy/m/d">
                  <c:v>43272</c:v>
                </c:pt>
                <c:pt idx="29" c:formatCode="yyyy/m/d">
                  <c:v>43273</c:v>
                </c:pt>
              </c:numCache>
            </c:numRef>
          </c:cat>
          <c:val>
            <c:numRef>
              <c:f>计算!$E$32:$AH$32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计算!$D$44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计算!$B$33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计算!$E$31:$AH$31</c:f>
              <c:numCache>
                <c:formatCode>yyyy/m/d</c:formatCode>
                <c:ptCount val="30"/>
                <c:pt idx="0" c:formatCode="yyyy/m/d">
                  <c:v>43244</c:v>
                </c:pt>
                <c:pt idx="1" c:formatCode="yyyy/m/d">
                  <c:v>43245</c:v>
                </c:pt>
                <c:pt idx="2" c:formatCode="yyyy/m/d">
                  <c:v>43246</c:v>
                </c:pt>
                <c:pt idx="3" c:formatCode="yyyy/m/d">
                  <c:v>43247</c:v>
                </c:pt>
                <c:pt idx="4" c:formatCode="yyyy/m/d">
                  <c:v>43248</c:v>
                </c:pt>
                <c:pt idx="5" c:formatCode="yyyy/m/d">
                  <c:v>43249</c:v>
                </c:pt>
                <c:pt idx="6" c:formatCode="yyyy/m/d">
                  <c:v>43250</c:v>
                </c:pt>
                <c:pt idx="7" c:formatCode="yyyy/m/d">
                  <c:v>43251</c:v>
                </c:pt>
                <c:pt idx="8" c:formatCode="yyyy/m/d">
                  <c:v>43252</c:v>
                </c:pt>
                <c:pt idx="9" c:formatCode="yyyy/m/d">
                  <c:v>43253</c:v>
                </c:pt>
                <c:pt idx="10" c:formatCode="yyyy/m/d">
                  <c:v>43254</c:v>
                </c:pt>
                <c:pt idx="11" c:formatCode="yyyy/m/d">
                  <c:v>43255</c:v>
                </c:pt>
                <c:pt idx="12" c:formatCode="yyyy/m/d">
                  <c:v>43256</c:v>
                </c:pt>
                <c:pt idx="13" c:formatCode="yyyy/m/d">
                  <c:v>43257</c:v>
                </c:pt>
                <c:pt idx="14" c:formatCode="yyyy/m/d">
                  <c:v>43258</c:v>
                </c:pt>
                <c:pt idx="15" c:formatCode="yyyy/m/d">
                  <c:v>43259</c:v>
                </c:pt>
                <c:pt idx="16" c:formatCode="yyyy/m/d">
                  <c:v>43260</c:v>
                </c:pt>
                <c:pt idx="17" c:formatCode="yyyy/m/d">
                  <c:v>43261</c:v>
                </c:pt>
                <c:pt idx="18" c:formatCode="yyyy/m/d">
                  <c:v>43262</c:v>
                </c:pt>
                <c:pt idx="19" c:formatCode="yyyy/m/d">
                  <c:v>43263</c:v>
                </c:pt>
                <c:pt idx="20" c:formatCode="yyyy/m/d">
                  <c:v>43264</c:v>
                </c:pt>
                <c:pt idx="21" c:formatCode="yyyy/m/d">
                  <c:v>43265</c:v>
                </c:pt>
                <c:pt idx="22" c:formatCode="yyyy/m/d">
                  <c:v>43266</c:v>
                </c:pt>
                <c:pt idx="23" c:formatCode="yyyy/m/d">
                  <c:v>43267</c:v>
                </c:pt>
                <c:pt idx="24" c:formatCode="yyyy/m/d">
                  <c:v>43268</c:v>
                </c:pt>
                <c:pt idx="25" c:formatCode="yyyy/m/d">
                  <c:v>43269</c:v>
                </c:pt>
                <c:pt idx="26" c:formatCode="yyyy/m/d">
                  <c:v>43270</c:v>
                </c:pt>
                <c:pt idx="27" c:formatCode="yyyy/m/d">
                  <c:v>43271</c:v>
                </c:pt>
                <c:pt idx="28" c:formatCode="yyyy/m/d">
                  <c:v>43272</c:v>
                </c:pt>
                <c:pt idx="29" c:formatCode="yyyy/m/d">
                  <c:v>43273</c:v>
                </c:pt>
              </c:numCache>
            </c:numRef>
          </c:cat>
          <c:val>
            <c:numRef>
              <c:f>计算!$E$33:$AH$33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计算!$D$45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计算!$B$34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计算!$E$31:$AH$31</c:f>
              <c:numCache>
                <c:formatCode>yyyy/m/d</c:formatCode>
                <c:ptCount val="30"/>
                <c:pt idx="0" c:formatCode="yyyy/m/d">
                  <c:v>43244</c:v>
                </c:pt>
                <c:pt idx="1" c:formatCode="yyyy/m/d">
                  <c:v>43245</c:v>
                </c:pt>
                <c:pt idx="2" c:formatCode="yyyy/m/d">
                  <c:v>43246</c:v>
                </c:pt>
                <c:pt idx="3" c:formatCode="yyyy/m/d">
                  <c:v>43247</c:v>
                </c:pt>
                <c:pt idx="4" c:formatCode="yyyy/m/d">
                  <c:v>43248</c:v>
                </c:pt>
                <c:pt idx="5" c:formatCode="yyyy/m/d">
                  <c:v>43249</c:v>
                </c:pt>
                <c:pt idx="6" c:formatCode="yyyy/m/d">
                  <c:v>43250</c:v>
                </c:pt>
                <c:pt idx="7" c:formatCode="yyyy/m/d">
                  <c:v>43251</c:v>
                </c:pt>
                <c:pt idx="8" c:formatCode="yyyy/m/d">
                  <c:v>43252</c:v>
                </c:pt>
                <c:pt idx="9" c:formatCode="yyyy/m/d">
                  <c:v>43253</c:v>
                </c:pt>
                <c:pt idx="10" c:formatCode="yyyy/m/d">
                  <c:v>43254</c:v>
                </c:pt>
                <c:pt idx="11" c:formatCode="yyyy/m/d">
                  <c:v>43255</c:v>
                </c:pt>
                <c:pt idx="12" c:formatCode="yyyy/m/d">
                  <c:v>43256</c:v>
                </c:pt>
                <c:pt idx="13" c:formatCode="yyyy/m/d">
                  <c:v>43257</c:v>
                </c:pt>
                <c:pt idx="14" c:formatCode="yyyy/m/d">
                  <c:v>43258</c:v>
                </c:pt>
                <c:pt idx="15" c:formatCode="yyyy/m/d">
                  <c:v>43259</c:v>
                </c:pt>
                <c:pt idx="16" c:formatCode="yyyy/m/d">
                  <c:v>43260</c:v>
                </c:pt>
                <c:pt idx="17" c:formatCode="yyyy/m/d">
                  <c:v>43261</c:v>
                </c:pt>
                <c:pt idx="18" c:formatCode="yyyy/m/d">
                  <c:v>43262</c:v>
                </c:pt>
                <c:pt idx="19" c:formatCode="yyyy/m/d">
                  <c:v>43263</c:v>
                </c:pt>
                <c:pt idx="20" c:formatCode="yyyy/m/d">
                  <c:v>43264</c:v>
                </c:pt>
                <c:pt idx="21" c:formatCode="yyyy/m/d">
                  <c:v>43265</c:v>
                </c:pt>
                <c:pt idx="22" c:formatCode="yyyy/m/d">
                  <c:v>43266</c:v>
                </c:pt>
                <c:pt idx="23" c:formatCode="yyyy/m/d">
                  <c:v>43267</c:v>
                </c:pt>
                <c:pt idx="24" c:formatCode="yyyy/m/d">
                  <c:v>43268</c:v>
                </c:pt>
                <c:pt idx="25" c:formatCode="yyyy/m/d">
                  <c:v>43269</c:v>
                </c:pt>
                <c:pt idx="26" c:formatCode="yyyy/m/d">
                  <c:v>43270</c:v>
                </c:pt>
                <c:pt idx="27" c:formatCode="yyyy/m/d">
                  <c:v>43271</c:v>
                </c:pt>
                <c:pt idx="28" c:formatCode="yyyy/m/d">
                  <c:v>43272</c:v>
                </c:pt>
                <c:pt idx="29" c:formatCode="yyyy/m/d">
                  <c:v>43273</c:v>
                </c:pt>
              </c:numCache>
            </c:numRef>
          </c:cat>
          <c:val>
            <c:numRef>
              <c:f>计算!$E$34:$AH$34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计算!$D$46</c:f>
              <c:strCache>
                <c:ptCount val="1"/>
                <c:pt idx="0">
                  <c:v>#N/A</c:v>
                </c:pt>
              </c:strCache>
            </c:strRef>
          </c:tx>
          <c:spPr>
            <a:ln w="28575" cap="sq" cmpd="sng" algn="ctr">
              <a:solidFill>
                <a:schemeClr val="accent2">
                  <a:shade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计算!$B$35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计算!$E$31:$AH$31</c:f>
              <c:numCache>
                <c:formatCode>yyyy/m/d</c:formatCode>
                <c:ptCount val="30"/>
                <c:pt idx="0" c:formatCode="yyyy/m/d">
                  <c:v>43244</c:v>
                </c:pt>
                <c:pt idx="1" c:formatCode="yyyy/m/d">
                  <c:v>43245</c:v>
                </c:pt>
                <c:pt idx="2" c:formatCode="yyyy/m/d">
                  <c:v>43246</c:v>
                </c:pt>
                <c:pt idx="3" c:formatCode="yyyy/m/d">
                  <c:v>43247</c:v>
                </c:pt>
                <c:pt idx="4" c:formatCode="yyyy/m/d">
                  <c:v>43248</c:v>
                </c:pt>
                <c:pt idx="5" c:formatCode="yyyy/m/d">
                  <c:v>43249</c:v>
                </c:pt>
                <c:pt idx="6" c:formatCode="yyyy/m/d">
                  <c:v>43250</c:v>
                </c:pt>
                <c:pt idx="7" c:formatCode="yyyy/m/d">
                  <c:v>43251</c:v>
                </c:pt>
                <c:pt idx="8" c:formatCode="yyyy/m/d">
                  <c:v>43252</c:v>
                </c:pt>
                <c:pt idx="9" c:formatCode="yyyy/m/d">
                  <c:v>43253</c:v>
                </c:pt>
                <c:pt idx="10" c:formatCode="yyyy/m/d">
                  <c:v>43254</c:v>
                </c:pt>
                <c:pt idx="11" c:formatCode="yyyy/m/d">
                  <c:v>43255</c:v>
                </c:pt>
                <c:pt idx="12" c:formatCode="yyyy/m/d">
                  <c:v>43256</c:v>
                </c:pt>
                <c:pt idx="13" c:formatCode="yyyy/m/d">
                  <c:v>43257</c:v>
                </c:pt>
                <c:pt idx="14" c:formatCode="yyyy/m/d">
                  <c:v>43258</c:v>
                </c:pt>
                <c:pt idx="15" c:formatCode="yyyy/m/d">
                  <c:v>43259</c:v>
                </c:pt>
                <c:pt idx="16" c:formatCode="yyyy/m/d">
                  <c:v>43260</c:v>
                </c:pt>
                <c:pt idx="17" c:formatCode="yyyy/m/d">
                  <c:v>43261</c:v>
                </c:pt>
                <c:pt idx="18" c:formatCode="yyyy/m/d">
                  <c:v>43262</c:v>
                </c:pt>
                <c:pt idx="19" c:formatCode="yyyy/m/d">
                  <c:v>43263</c:v>
                </c:pt>
                <c:pt idx="20" c:formatCode="yyyy/m/d">
                  <c:v>43264</c:v>
                </c:pt>
                <c:pt idx="21" c:formatCode="yyyy/m/d">
                  <c:v>43265</c:v>
                </c:pt>
                <c:pt idx="22" c:formatCode="yyyy/m/d">
                  <c:v>43266</c:v>
                </c:pt>
                <c:pt idx="23" c:formatCode="yyyy/m/d">
                  <c:v>43267</c:v>
                </c:pt>
                <c:pt idx="24" c:formatCode="yyyy/m/d">
                  <c:v>43268</c:v>
                </c:pt>
                <c:pt idx="25" c:formatCode="yyyy/m/d">
                  <c:v>43269</c:v>
                </c:pt>
                <c:pt idx="26" c:formatCode="yyyy/m/d">
                  <c:v>43270</c:v>
                </c:pt>
                <c:pt idx="27" c:formatCode="yyyy/m/d">
                  <c:v>43271</c:v>
                </c:pt>
                <c:pt idx="28" c:formatCode="yyyy/m/d">
                  <c:v>43272</c:v>
                </c:pt>
                <c:pt idx="29" c:formatCode="yyyy/m/d">
                  <c:v>43273</c:v>
                </c:pt>
              </c:numCache>
            </c:numRef>
          </c:cat>
          <c:val>
            <c:numRef>
              <c:f>计算!$E$35:$AH$35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计算!$D$47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计算!$B$36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计算!$E$31:$AH$31</c:f>
              <c:numCache>
                <c:formatCode>yyyy/m/d</c:formatCode>
                <c:ptCount val="30"/>
                <c:pt idx="0" c:formatCode="yyyy/m/d">
                  <c:v>43244</c:v>
                </c:pt>
                <c:pt idx="1" c:formatCode="yyyy/m/d">
                  <c:v>43245</c:v>
                </c:pt>
                <c:pt idx="2" c:formatCode="yyyy/m/d">
                  <c:v>43246</c:v>
                </c:pt>
                <c:pt idx="3" c:formatCode="yyyy/m/d">
                  <c:v>43247</c:v>
                </c:pt>
                <c:pt idx="4" c:formatCode="yyyy/m/d">
                  <c:v>43248</c:v>
                </c:pt>
                <c:pt idx="5" c:formatCode="yyyy/m/d">
                  <c:v>43249</c:v>
                </c:pt>
                <c:pt idx="6" c:formatCode="yyyy/m/d">
                  <c:v>43250</c:v>
                </c:pt>
                <c:pt idx="7" c:formatCode="yyyy/m/d">
                  <c:v>43251</c:v>
                </c:pt>
                <c:pt idx="8" c:formatCode="yyyy/m/d">
                  <c:v>43252</c:v>
                </c:pt>
                <c:pt idx="9" c:formatCode="yyyy/m/d">
                  <c:v>43253</c:v>
                </c:pt>
                <c:pt idx="10" c:formatCode="yyyy/m/d">
                  <c:v>43254</c:v>
                </c:pt>
                <c:pt idx="11" c:formatCode="yyyy/m/d">
                  <c:v>43255</c:v>
                </c:pt>
                <c:pt idx="12" c:formatCode="yyyy/m/d">
                  <c:v>43256</c:v>
                </c:pt>
                <c:pt idx="13" c:formatCode="yyyy/m/d">
                  <c:v>43257</c:v>
                </c:pt>
                <c:pt idx="14" c:formatCode="yyyy/m/d">
                  <c:v>43258</c:v>
                </c:pt>
                <c:pt idx="15" c:formatCode="yyyy/m/d">
                  <c:v>43259</c:v>
                </c:pt>
                <c:pt idx="16" c:formatCode="yyyy/m/d">
                  <c:v>43260</c:v>
                </c:pt>
                <c:pt idx="17" c:formatCode="yyyy/m/d">
                  <c:v>43261</c:v>
                </c:pt>
                <c:pt idx="18" c:formatCode="yyyy/m/d">
                  <c:v>43262</c:v>
                </c:pt>
                <c:pt idx="19" c:formatCode="yyyy/m/d">
                  <c:v>43263</c:v>
                </c:pt>
                <c:pt idx="20" c:formatCode="yyyy/m/d">
                  <c:v>43264</c:v>
                </c:pt>
                <c:pt idx="21" c:formatCode="yyyy/m/d">
                  <c:v>43265</c:v>
                </c:pt>
                <c:pt idx="22" c:formatCode="yyyy/m/d">
                  <c:v>43266</c:v>
                </c:pt>
                <c:pt idx="23" c:formatCode="yyyy/m/d">
                  <c:v>43267</c:v>
                </c:pt>
                <c:pt idx="24" c:formatCode="yyyy/m/d">
                  <c:v>43268</c:v>
                </c:pt>
                <c:pt idx="25" c:formatCode="yyyy/m/d">
                  <c:v>43269</c:v>
                </c:pt>
                <c:pt idx="26" c:formatCode="yyyy/m/d">
                  <c:v>43270</c:v>
                </c:pt>
                <c:pt idx="27" c:formatCode="yyyy/m/d">
                  <c:v>43271</c:v>
                </c:pt>
                <c:pt idx="28" c:formatCode="yyyy/m/d">
                  <c:v>43272</c:v>
                </c:pt>
                <c:pt idx="29" c:formatCode="yyyy/m/d">
                  <c:v>43273</c:v>
                </c:pt>
              </c:numCache>
            </c:numRef>
          </c:cat>
          <c:val>
            <c:numRef>
              <c:f>计算!$E$36:$AH$36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计算!$D$48</c:f>
              <c:strCache>
                <c:ptCount val="1"/>
                <c:pt idx="0">
                  <c:v>项目开始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计算!$B$37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val>
            <c:numRef>
              <c:f>计算!$E$37:$AH$37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</c:v>
                </c:pt>
                <c:pt idx="14">
                  <c:v>6.3</c:v>
                </c:pt>
                <c:pt idx="15">
                  <c:v>6.3</c:v>
                </c:pt>
                <c:pt idx="16">
                  <c:v>6.3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计算!$D$49</c:f>
              <c:strCache>
                <c:ptCount val="1"/>
                <c:pt idx="0">
                  <c:v>里程碑 1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计算!$B$38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val>
            <c:numRef>
              <c:f>计算!$E$38:$AH$38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</c:v>
                </c:pt>
                <c:pt idx="15">
                  <c:v>5.3</c:v>
                </c:pt>
                <c:pt idx="16">
                  <c:v>5.3</c:v>
                </c:pt>
                <c:pt idx="17">
                  <c:v>5.3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计算!$D$50</c:f>
              <c:strCache>
                <c:ptCount val="1"/>
                <c:pt idx="0">
                  <c:v>里程碑 2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计算!$B$39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val>
            <c:numRef>
              <c:f>计算!$E$39:$AH$39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计算!$D$51</c:f>
              <c:strCache>
                <c:ptCount val="1"/>
                <c:pt idx="0">
                  <c:v>里程碑 3</c:v>
                </c:pt>
              </c:strCache>
            </c:strRef>
          </c:tx>
          <c:spPr>
            <a:ln w="28575" cap="sq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计算!$B$40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val>
            <c:numRef>
              <c:f>计算!$E$40:$AH$40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计算!$D$52</c:f>
              <c:strCache>
                <c:ptCount val="1"/>
                <c:pt idx="0">
                  <c:v>里程碑 4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"Today"</c:f>
              <c:strCache>
                <c:ptCount val="1"/>
                <c:pt idx="0">
                  <c:v>Today</c:v>
                </c:pt>
              </c:strCache>
            </c:strRef>
          </c:tx>
          <c:marker>
            <c:symbol val="none"/>
          </c:marker>
          <c:dLbls>
            <c:delete val="1"/>
          </c:dLbls>
          <c:errBars>
            <c:errDir val="y"/>
            <c:errBarType val="both"/>
            <c:errValType val="fixedVal"/>
            <c:noEndCap val="0"/>
            <c:val val="10"/>
            <c:spPr>
              <a:ln w="263525" cap="flat" cmpd="sng" algn="ctr">
                <a:solidFill>
                  <a:schemeClr val="bg1">
                    <a:lumMod val="95000"/>
                  </a:schemeClr>
                </a:solidFill>
                <a:prstDash val="solid"/>
                <a:round/>
              </a:ln>
            </c:spPr>
          </c:errBars>
          <c:val>
            <c:numRef>
              <c:f>计算!$E$56:$AH$56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计算!$D$58</c:f>
              <c:strCache>
                <c:ptCount val="1"/>
                <c:pt idx="0">
                  <c:v>2018年5月</c:v>
                </c:pt>
              </c:strCache>
            </c:strRef>
          </c:tx>
          <c:spPr>
            <a:ln w="228600" cap="sq" cmpd="sng" algn="ctr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计算!$E$58:$AH$58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计算!$D$61</c:f>
              <c:strCache>
                <c:ptCount val="1"/>
                <c:pt idx="0">
                  <c:v>2018年6月</c:v>
                </c:pt>
              </c:strCache>
            </c:strRef>
          </c:tx>
          <c:spPr>
            <a:ln w="228600" cap="sq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计算!$E$61:$AH$61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计算!$D$66</c:f>
              <c:strCache>
                <c:ptCount val="1"/>
                <c:pt idx="0">
                  <c:v>2018年6月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计算!$D$65</c:f>
              <c:strCache>
                <c:ptCount val="1"/>
                <c:pt idx="0">
                  <c:v>2018年5月</c:v>
                </c:pt>
              </c:strCache>
            </c:strRef>
          </c:tx>
          <c:spPr>
            <a:ln w="209550" cap="sq" cmpd="sng" algn="ctr">
              <a:solidFill>
                <a:schemeClr val="accent5">
                  <a:tint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sq" cmpd="sng" algn="ctr">
                <a:solidFill>
                  <a:schemeClr val="accent5">
                    <a:tint val="76667"/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strRef>
              <c:f>"Day Dot Line"</c:f>
              <c:strCache>
                <c:ptCount val="1"/>
                <c:pt idx="0">
                  <c:v>Day Dot Line</c:v>
                </c:pt>
              </c:strCache>
            </c:strRef>
          </c:tx>
          <c:spPr>
            <a:ln w="15875" cap="rnd" cmpd="sng" algn="ctr">
              <a:solidFill>
                <a:schemeClr val="tx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tx2"/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Lbl>
              <c:idx val="0"/>
              <c:layout/>
              <c:tx>
                <c:strRef>
                  <c:f>计算!$E$72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tx>
                <c:strRef>
                  <c:f>计算!$F$72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strRef>
                  <c:f>计算!$G$72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strRef>
                  <c:f>计算!$H$72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tx>
                <c:strRef>
                  <c:f>计算!$I$72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tx>
                <c:strRef>
                  <c:f>计算!$J$72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tx>
                <c:strRef>
                  <c:f>计算!$K$72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tx>
                <c:strRef>
                  <c:f>计算!$L$72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tx>
                <c:strRef>
                  <c:f>计算!$M$72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tx>
                <c:strRef>
                  <c:f>计算!$N$72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tx>
                <c:strRef>
                  <c:f>计算!$O$72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tx>
                <c:strRef>
                  <c:f>计算!$P$72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/>
              <c:tx>
                <c:strRef>
                  <c:f>计算!$Q$72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/>
              <c:tx>
                <c:strRef>
                  <c:f>计算!$R$72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/>
              <c:tx>
                <c:strRef>
                  <c:f>计算!$S$72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layout/>
              <c:tx>
                <c:strRef>
                  <c:f>计算!$T$72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/>
              <c:tx>
                <c:strRef>
                  <c:f>计算!$U$72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layout/>
              <c:tx>
                <c:strRef>
                  <c:f>计算!$V$72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/>
              <c:tx>
                <c:strRef>
                  <c:f>计算!$W$72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layout/>
              <c:tx>
                <c:strRef>
                  <c:f>计算!$X$72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layout/>
              <c:tx>
                <c:strRef>
                  <c:f>计算!$Y$72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layout/>
              <c:tx>
                <c:strRef>
                  <c:f>计算!$Z$72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layout/>
              <c:tx>
                <c:strRef>
                  <c:f>计算!$AA$72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"/>
              <c:layout/>
              <c:tx>
                <c:strRef>
                  <c:f>计算!$AB$72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/>
              <c:tx>
                <c:strRef>
                  <c:f>计算!$AC$72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layout/>
              <c:tx>
                <c:strRef>
                  <c:f>计算!$AD$72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"/>
              <c:layout/>
              <c:tx>
                <c:strRef>
                  <c:f>计算!$AE$72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"/>
              <c:layout/>
              <c:tx>
                <c:strRef>
                  <c:f>计算!$AF$72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"/>
              <c:layout/>
              <c:tx>
                <c:strRef>
                  <c:f>计算!$AG$72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"/>
              <c:layout/>
              <c:tx>
                <c:strRef>
                  <c:f>计算!$AH$72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8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strRef>
              <c:f>"Day Dot Line For Text Labels"</c:f>
              <c:strCache>
                <c:ptCount val="1"/>
                <c:pt idx="0">
                  <c:v>Day Dot Line For Text Labels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0242600679281902"/>
                  <c:y val="0"/>
                </c:manualLayout>
              </c:layout>
              <c:tx>
                <c:strRef>
                  <c:f>计算!$E$70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strRef>
                  <c:f>计算!$F$70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strRef>
                  <c:f>计算!$G$70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strRef>
                  <c:f>计算!$H$70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tx>
                <c:strRef>
                  <c:f>计算!$I$70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tx>
                <c:strRef>
                  <c:f>计算!$J$70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tx>
                <c:strRef>
                  <c:f>计算!$K$70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tx>
                <c:strRef>
                  <c:f>计算!$L$70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tx>
                <c:strRef>
                  <c:f>计算!$M$70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tx>
                <c:strRef>
                  <c:f>计算!$N$70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tx>
                <c:strRef>
                  <c:f>计算!$O$70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tx>
                <c:strRef>
                  <c:f>计算!$P$70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/>
              <c:tx>
                <c:strRef>
                  <c:f>计算!$Q$70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/>
              <c:tx>
                <c:strRef>
                  <c:f>计算!$R$70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/>
              <c:tx>
                <c:strRef>
                  <c:f>计算!$S$70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layout/>
              <c:tx>
                <c:strRef>
                  <c:f>计算!$T$70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/>
              <c:tx>
                <c:strRef>
                  <c:f>计算!$U$70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layout/>
              <c:tx>
                <c:strRef>
                  <c:f>计算!$V$70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/>
              <c:tx>
                <c:strRef>
                  <c:f>计算!$W$70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layout/>
              <c:tx>
                <c:strRef>
                  <c:f>计算!$X$70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layout/>
              <c:tx>
                <c:strRef>
                  <c:f>计算!$Y$70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layout/>
              <c:tx>
                <c:strRef>
                  <c:f>计算!$Z$70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layout/>
              <c:tx>
                <c:strRef>
                  <c:f>计算!$AA$70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"/>
              <c:layout/>
              <c:tx>
                <c:strRef>
                  <c:f>计算!$AB$70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/>
              <c:tx>
                <c:strRef>
                  <c:f>计算!$AC$70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layout/>
              <c:tx>
                <c:strRef>
                  <c:f>计算!$AD$70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"/>
              <c:layout/>
              <c:tx>
                <c:strRef>
                  <c:f>计算!$AE$70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"/>
              <c:layout/>
              <c:tx>
                <c:strRef>
                  <c:f>计算!$AF$70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"/>
              <c:layout/>
              <c:tx>
                <c:strRef>
                  <c:f>计算!$AG$70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"/>
              <c:layout/>
              <c:tx>
                <c:strRef>
                  <c:f>计算!$AH$70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8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计算!$D$59</c:f>
              <c:strCache>
                <c:ptCount val="1"/>
                <c:pt idx="0">
                  <c:v>2018年5月 - Top Band</c:v>
                </c:pt>
              </c:strCache>
            </c:strRef>
          </c:tx>
          <c:spPr>
            <a:ln w="228600" cap="sq" cmpd="sng" algn="ctr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计算!$E$59:$AH$59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计算!$D$62</c:f>
              <c:strCache>
                <c:ptCount val="1"/>
                <c:pt idx="0">
                  <c:v>2018年6月 - Top Band</c:v>
                </c:pt>
              </c:strCache>
            </c:strRef>
          </c:tx>
          <c:spPr>
            <a:ln w="228600" cap="sq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计算!$E$62:$AH$62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58416"/>
        <c:axId val="204558976"/>
      </c:lineChart>
      <c:dateAx>
        <c:axId val="204558416"/>
        <c:scaling>
          <c:orientation val="minMax"/>
        </c:scaling>
        <c:delete val="1"/>
        <c:axPos val="b"/>
        <c:majorGridlines>
          <c:spPr>
            <a:ln w="3175" cap="flat" cmpd="sng" algn="ctr">
              <a:solidFill>
                <a:schemeClr val="tx2">
                  <a:lumMod val="20000"/>
                  <a:lumOff val="80000"/>
                  <a:alpha val="85000"/>
                </a:schemeClr>
              </a:solidFill>
              <a:prstDash val="solid"/>
              <a:round/>
            </a:ln>
          </c:spPr>
        </c:majorGridlines>
        <c:numFmt formatCode="d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</a:p>
        </c:txPr>
        <c:crossAx val="204558976"/>
        <c:crosses val="autoZero"/>
        <c:auto val="1"/>
        <c:lblOffset val="100"/>
        <c:baseTimeUnit val="days"/>
      </c:dateAx>
      <c:valAx>
        <c:axId val="204558976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</a:p>
        </c:txPr>
        <c:crossAx val="204558416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zh-CN" sz="1000">
          <a:latin typeface="Microsoft YaHei UI" panose="020B0503020204020204" pitchFamily="34" charset="-122"/>
          <a:ea typeface="Microsoft YaHei UI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12954</xdr:colOff>
      <xdr:row>16</xdr:row>
      <xdr:rowOff>161925</xdr:rowOff>
    </xdr:to>
    <xdr:graphicFrame>
      <xdr:nvGraphicFramePr>
        <xdr:cNvPr id="7" name="日程表图表" descr="项目活动的可滚动日程表。" title="日程表图表"/>
        <xdr:cNvGraphicFramePr/>
      </xdr:nvGraphicFramePr>
      <xdr:xfrm>
        <a:off x="323850" y="790575"/>
        <a:ext cx="8623300" cy="3257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>
          <xdr:nvSpPr>
            <xdr:cNvPr id="1025" name="滚动条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819525" y="4533900"/>
              <a:ext cx="511492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2:F34" totalsRowShown="0">
  <autoFilter ref="B22:F34"/>
  <sortState ref="B22:F34">
    <sortCondition ref="D19:D25"/>
  </sortState>
  <tableColumns count="5">
    <tableColumn id="1" name="Id" dataDxfId="0"/>
    <tableColumn id="2" name="活动" dataDxfId="1"/>
    <tableColumn id="3" name="开始" dataDxfId="2"/>
    <tableColumn id="4" name="结束" dataDxfId="3"/>
    <tableColumn id="5" name="备注" dataDxfId="4"/>
  </tableColumns>
  <tableStyleInfo name="Project Timeli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1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  <pageSetUpPr autoPageBreaks="0"/>
  </sheetPr>
  <dimension ref="A1:G41"/>
  <sheetViews>
    <sheetView showGridLines="0" tabSelected="1" zoomScale="70" zoomScaleNormal="70" workbookViewId="0">
      <selection activeCell="I35" sqref="I35"/>
    </sheetView>
  </sheetViews>
  <sheetFormatPr defaultColWidth="9" defaultRowHeight="17.25" customHeight="1" outlineLevelCol="6"/>
  <cols>
    <col min="1" max="1" width="5.57407407407407" style="7" customWidth="1"/>
    <col min="2" max="2" width="9" style="7" hidden="1" customWidth="1"/>
    <col min="3" max="3" width="31" style="7" customWidth="1"/>
    <col min="4" max="5" width="18.4259259259259" style="7" customWidth="1"/>
    <col min="6" max="6" width="56.8518518518519" style="7" customWidth="1"/>
    <col min="7" max="7" width="5.57407407407407" style="7" customWidth="1"/>
    <col min="8" max="16384" width="9.13888888888889" style="7"/>
  </cols>
  <sheetData>
    <row r="1" s="6" customFormat="1" ht="47.25" customHeight="1" spans="1:7">
      <c r="A1" s="8"/>
      <c r="B1" s="9"/>
      <c r="C1" s="10" t="s">
        <v>0</v>
      </c>
      <c r="D1" s="8"/>
      <c r="E1" s="8"/>
      <c r="F1" s="8"/>
      <c r="G1" s="11"/>
    </row>
    <row r="2" customHeight="1" spans="3:3">
      <c r="C2" s="12"/>
    </row>
    <row r="18" customHeight="1" spans="3:6">
      <c r="C18" s="13"/>
      <c r="D18" s="13"/>
      <c r="E18" s="13"/>
      <c r="F18" s="13"/>
    </row>
    <row r="19" customHeight="1" spans="3:6">
      <c r="C19" s="14"/>
      <c r="D19" s="14"/>
      <c r="E19" s="14"/>
      <c r="F19" s="14"/>
    </row>
    <row r="20" customHeight="1" spans="3:6">
      <c r="C20" s="15" t="s">
        <v>1</v>
      </c>
      <c r="D20" s="16">
        <f ca="1">TODAY()-3</f>
        <v>43244</v>
      </c>
      <c r="E20" s="14"/>
      <c r="F20" s="14"/>
    </row>
    <row r="21" customHeight="1" spans="3:6">
      <c r="C21" s="14"/>
      <c r="D21" s="14"/>
      <c r="E21" s="14"/>
      <c r="F21" s="14"/>
    </row>
    <row r="22" customHeight="1" spans="2:6">
      <c r="B22" s="17" t="s">
        <v>2</v>
      </c>
      <c r="C22" s="18" t="s">
        <v>3</v>
      </c>
      <c r="D22" s="18" t="s">
        <v>4</v>
      </c>
      <c r="E22" s="18" t="s">
        <v>5</v>
      </c>
      <c r="F22" s="18" t="s">
        <v>6</v>
      </c>
    </row>
    <row r="23" customHeight="1" spans="2:6">
      <c r="B23" s="17">
        <f t="shared" ref="B23:B28" si="0">N(B22)+1</f>
        <v>1</v>
      </c>
      <c r="C23" s="19" t="s">
        <v>7</v>
      </c>
      <c r="D23" s="20">
        <f ca="1">D20+3</f>
        <v>43247</v>
      </c>
      <c r="E23" s="20"/>
      <c r="F23" s="19"/>
    </row>
    <row r="24" customHeight="1" spans="2:6">
      <c r="B24" s="17">
        <f t="shared" si="0"/>
        <v>2</v>
      </c>
      <c r="C24" s="19" t="s">
        <v>8</v>
      </c>
      <c r="D24" s="20">
        <f ca="1" t="shared" ref="D24:D34" si="1">D23+10</f>
        <v>43257</v>
      </c>
      <c r="E24" s="20">
        <f ca="1">Activities[[#This Row],[开始]]+3</f>
        <v>43260</v>
      </c>
      <c r="F24" s="19"/>
    </row>
    <row r="25" customHeight="1" spans="2:6">
      <c r="B25" s="17">
        <f t="shared" si="0"/>
        <v>3</v>
      </c>
      <c r="C25" s="19" t="s">
        <v>9</v>
      </c>
      <c r="D25" s="20">
        <f ca="1">D24+1</f>
        <v>43258</v>
      </c>
      <c r="E25" s="20">
        <f ca="1">Activities[[#This Row],[开始]]+3</f>
        <v>43261</v>
      </c>
      <c r="F25" s="19"/>
    </row>
    <row r="26" customHeight="1" spans="2:6">
      <c r="B26" s="17">
        <f t="shared" si="0"/>
        <v>4</v>
      </c>
      <c r="C26" s="19" t="s">
        <v>10</v>
      </c>
      <c r="D26" s="20">
        <f ca="1">D25+5</f>
        <v>43263</v>
      </c>
      <c r="E26" s="20"/>
      <c r="F26" s="19"/>
    </row>
    <row r="27" customHeight="1" spans="2:6">
      <c r="B27" s="17">
        <f t="shared" si="0"/>
        <v>5</v>
      </c>
      <c r="C27" s="19" t="s">
        <v>11</v>
      </c>
      <c r="D27" s="20">
        <f ca="1" t="shared" si="1"/>
        <v>43273</v>
      </c>
      <c r="E27" s="20">
        <f ca="1">Activities[[#This Row],[开始]]+2</f>
        <v>43275</v>
      </c>
      <c r="F27" s="19"/>
    </row>
    <row r="28" customHeight="1" spans="2:6">
      <c r="B28" s="17">
        <f t="shared" si="0"/>
        <v>6</v>
      </c>
      <c r="C28" s="19" t="s">
        <v>12</v>
      </c>
      <c r="D28" s="20">
        <f ca="1" t="shared" si="1"/>
        <v>43283</v>
      </c>
      <c r="E28" s="20">
        <f ca="1">Activities[[#This Row],[开始]]+2</f>
        <v>43285</v>
      </c>
      <c r="F28" s="19"/>
    </row>
    <row r="29" customHeight="1" spans="2:6">
      <c r="B29" s="21">
        <f t="shared" ref="B29:B34" si="2">N(B28)+1</f>
        <v>7</v>
      </c>
      <c r="C29" s="19" t="s">
        <v>13</v>
      </c>
      <c r="D29" s="20">
        <f ca="1" t="shared" si="1"/>
        <v>43293</v>
      </c>
      <c r="E29" s="20">
        <f ca="1">Activities[[#This Row],[开始]]+2</f>
        <v>43295</v>
      </c>
      <c r="F29" s="19"/>
    </row>
    <row r="30" customHeight="1" spans="2:6">
      <c r="B30" s="21">
        <f t="shared" si="2"/>
        <v>8</v>
      </c>
      <c r="C30" s="19" t="s">
        <v>14</v>
      </c>
      <c r="D30" s="20">
        <f ca="1" t="shared" si="1"/>
        <v>43303</v>
      </c>
      <c r="E30" s="20"/>
      <c r="F30" s="19"/>
    </row>
    <row r="31" customHeight="1" spans="2:6">
      <c r="B31" s="21">
        <f t="shared" si="2"/>
        <v>9</v>
      </c>
      <c r="C31" s="19" t="s">
        <v>15</v>
      </c>
      <c r="D31" s="20">
        <f ca="1" t="shared" si="1"/>
        <v>43313</v>
      </c>
      <c r="E31" s="20">
        <f ca="1">Activities[[#This Row],[开始]]+2</f>
        <v>43315</v>
      </c>
      <c r="F31" s="19"/>
    </row>
    <row r="32" customHeight="1" spans="2:6">
      <c r="B32" s="21">
        <f t="shared" si="2"/>
        <v>10</v>
      </c>
      <c r="C32" s="19" t="s">
        <v>16</v>
      </c>
      <c r="D32" s="20">
        <f ca="1" t="shared" si="1"/>
        <v>43323</v>
      </c>
      <c r="E32" s="20">
        <f ca="1">Activities[[#This Row],[开始]]+2</f>
        <v>43325</v>
      </c>
      <c r="F32" s="19"/>
    </row>
    <row r="33" customHeight="1" spans="2:6">
      <c r="B33" s="21">
        <f t="shared" si="2"/>
        <v>11</v>
      </c>
      <c r="C33" s="19" t="s">
        <v>17</v>
      </c>
      <c r="D33" s="20">
        <f ca="1" t="shared" si="1"/>
        <v>43333</v>
      </c>
      <c r="E33" s="20">
        <f ca="1">Activities[[#This Row],[开始]]+2</f>
        <v>43335</v>
      </c>
      <c r="F33" s="19"/>
    </row>
    <row r="34" customHeight="1" spans="2:6">
      <c r="B34" s="21">
        <f t="shared" si="2"/>
        <v>12</v>
      </c>
      <c r="C34" s="19" t="s">
        <v>18</v>
      </c>
      <c r="D34" s="20">
        <f ca="1" t="shared" si="1"/>
        <v>43343</v>
      </c>
      <c r="E34" s="20"/>
      <c r="F34" s="19"/>
    </row>
    <row r="35" customHeight="1" spans="3:6">
      <c r="C35" s="19"/>
      <c r="D35" s="20"/>
      <c r="E35" s="20"/>
      <c r="F35" s="19"/>
    </row>
    <row r="36" customHeight="1" spans="3:6">
      <c r="C36" s="19"/>
      <c r="D36" s="20"/>
      <c r="E36" s="20"/>
      <c r="F36" s="19"/>
    </row>
    <row r="37" customHeight="1" spans="3:6">
      <c r="C37" s="19"/>
      <c r="D37" s="20"/>
      <c r="E37" s="20"/>
      <c r="F37" s="19"/>
    </row>
    <row r="38" customHeight="1" spans="3:6">
      <c r="C38" s="19"/>
      <c r="D38" s="20"/>
      <c r="E38" s="20"/>
      <c r="F38" s="19"/>
    </row>
    <row r="39" customHeight="1" spans="3:6">
      <c r="C39" s="19"/>
      <c r="D39" s="20"/>
      <c r="E39" s="20"/>
      <c r="F39" s="19"/>
    </row>
    <row r="40" customHeight="1" spans="3:6">
      <c r="C40" s="19"/>
      <c r="D40" s="20"/>
      <c r="E40" s="20"/>
      <c r="F40" s="19"/>
    </row>
    <row r="41" customHeight="1" spans="3:6">
      <c r="C41" s="19"/>
      <c r="D41" s="20"/>
      <c r="E41" s="20"/>
      <c r="F41" s="19"/>
    </row>
  </sheetData>
  <sheetProtection selectLockedCells="1"/>
  <printOptions horizontalCentered="1"/>
  <pageMargins left="0.25" right="0.25" top="0.5" bottom="0.5" header="0.3" footer="0.3"/>
  <pageSetup paperSize="1" fitToHeight="0" orientation="landscape"/>
  <headerFooter/>
  <rowBreaks count="2" manualBreakCount="2">
    <brk id="18" max="16383" man="1"/>
    <brk id="20" max="16383" man="1"/>
  </rowBreaks>
  <ignoredErrors>
    <ignoredError sqref="D27:D34 D24" unlockedFormula="1"/>
    <ignoredError sqref="D23 E24:E25 D25:D26" calculatedColumn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滚动条" r:id="rId3">
              <controlPr defaultSize="0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2"/>
  <sheetViews>
    <sheetView workbookViewId="0">
      <selection activeCell="A1" sqref="A1"/>
    </sheetView>
  </sheetViews>
  <sheetFormatPr defaultColWidth="9" defaultRowHeight="13.8"/>
  <cols>
    <col min="1" max="2" width="9.13888888888889" style="1"/>
    <col min="3" max="3" width="17.4259259259259" style="1" customWidth="1"/>
    <col min="4" max="4" width="23.8518518518519" style="1" customWidth="1"/>
    <col min="5" max="34" width="10.8518518518519" style="1" customWidth="1"/>
    <col min="35" max="35" width="17.5740740740741" style="1" customWidth="1"/>
    <col min="36" max="16384" width="9.13888888888889" style="1"/>
  </cols>
  <sheetData>
    <row r="1" spans="1:1">
      <c r="A1" s="1" t="s">
        <v>19</v>
      </c>
    </row>
    <row r="3" spans="3:5">
      <c r="C3" s="1" t="s">
        <v>20</v>
      </c>
      <c r="D3" s="2">
        <f ca="1">TODAY()</f>
        <v>43247</v>
      </c>
      <c r="E3" s="2"/>
    </row>
    <row r="4" spans="4:4">
      <c r="D4" s="1">
        <v>5</v>
      </c>
    </row>
    <row r="6" spans="5:5">
      <c r="E6" s="1" t="e">
        <f t="shared" ref="E6:E14" si="0">NA()</f>
        <v>#N/A</v>
      </c>
    </row>
    <row r="7" spans="5:5">
      <c r="E7" s="1" t="e">
        <f t="shared" si="0"/>
        <v>#N/A</v>
      </c>
    </row>
    <row r="8" spans="5:5">
      <c r="E8" s="1" t="e">
        <f t="shared" si="0"/>
        <v>#N/A</v>
      </c>
    </row>
    <row r="9" spans="3:5">
      <c r="C9" s="3" t="s">
        <v>21</v>
      </c>
      <c r="D9" s="1">
        <f ca="1">SUMPRODUCT(((Activities[开始]&gt;=StartDateWindow)+(Activities[结束]&gt;=StartDateWindow)&gt;0)*(Activities[开始]&lt;=(StartDateWindow+WindowDays-1)))</f>
        <v>5</v>
      </c>
      <c r="E9" s="1" t="e">
        <f t="shared" si="0"/>
        <v>#N/A</v>
      </c>
    </row>
    <row r="10" spans="4:5">
      <c r="D10" s="1">
        <v>9</v>
      </c>
      <c r="E10" s="1" t="e">
        <f t="shared" si="0"/>
        <v>#N/A</v>
      </c>
    </row>
    <row r="11" spans="4:5">
      <c r="D11" s="1">
        <f ca="1">D10-MIN(D10,D9)</f>
        <v>4</v>
      </c>
      <c r="E11" s="1" t="e">
        <f t="shared" si="0"/>
        <v>#N/A</v>
      </c>
    </row>
    <row r="12" spans="5:5">
      <c r="E12" s="1" t="e">
        <f t="shared" si="0"/>
        <v>#N/A</v>
      </c>
    </row>
    <row r="13" spans="3:5">
      <c r="C13" s="3"/>
      <c r="E13" s="1" t="e">
        <f t="shared" si="0"/>
        <v>#N/A</v>
      </c>
    </row>
    <row r="14" spans="3:5">
      <c r="C14" s="3"/>
      <c r="E14" s="1" t="e">
        <f t="shared" si="0"/>
        <v>#N/A</v>
      </c>
    </row>
    <row r="15" spans="3:6">
      <c r="C15" s="3"/>
      <c r="E15" s="1">
        <f ca="1" t="array" ref="E15">INDEX(Activities[Id],MATCH(1,((Activities[开始]&gt;=StartDateWindow)+(Activities[结束]&gt;=StartDateWindow)&gt;0)*(Activities[开始]&lt;=(StartDateWindow+WindowDays-1)),0))</f>
        <v>1</v>
      </c>
      <c r="F15" s="1" t="e">
        <f ca="1" t="shared" ref="F15:F23" si="1">OFFSET(E15,-$D$11,)</f>
        <v>#N/A</v>
      </c>
    </row>
    <row r="16" spans="3:6">
      <c r="C16" s="3"/>
      <c r="E16" s="1">
        <f ca="1" t="array" ref="E16">INDEX(Activities[Id],MATCH(1,(Activities[Id]&gt;E15)*((Activities[开始]&gt;=StartDateWindow)+(Activities[结束]&gt;=StartDateWindow)&gt;0)*(Activities[开始]&lt;=(StartDateWindow+WindowDays-1)),0))</f>
        <v>2</v>
      </c>
      <c r="F16" s="1" t="e">
        <f ca="1" t="shared" si="1"/>
        <v>#N/A</v>
      </c>
    </row>
    <row r="17" spans="3:6">
      <c r="C17" s="3"/>
      <c r="E17" s="1">
        <f ca="1" t="array" ref="E17">INDEX(Activities[Id],MATCH(1,(Activities[Id]&gt;E16)*((Activities[开始]&gt;=StartDateWindow)+(Activities[结束]&gt;=StartDateWindow)&gt;0)*(Activities[开始]&lt;=(StartDateWindow+WindowDays-1)),0))</f>
        <v>3</v>
      </c>
      <c r="F17" s="1" t="e">
        <f ca="1" t="shared" si="1"/>
        <v>#N/A</v>
      </c>
    </row>
    <row r="18" spans="5:6">
      <c r="E18" s="1">
        <f ca="1" t="array" ref="E18">INDEX(Activities[Id],MATCH(1,(Activities[Id]&gt;E17)*((Activities[开始]&gt;=StartDateWindow)+(Activities[结束]&gt;=StartDateWindow)&gt;0)*(Activities[开始]&lt;=(StartDateWindow+WindowDays-1)),0))</f>
        <v>4</v>
      </c>
      <c r="F18" s="1" t="e">
        <f ca="1" t="shared" si="1"/>
        <v>#N/A</v>
      </c>
    </row>
    <row r="19" spans="5:6">
      <c r="E19" s="1">
        <f ca="1" t="array" ref="E19">INDEX(Activities[Id],MATCH(1,(Activities[Id]&gt;E18)*((Activities[开始]&gt;=StartDateWindow)+(Activities[结束]&gt;=StartDateWindow)&gt;0)*(Activities[开始]&lt;=(StartDateWindow+WindowDays-1)),0))</f>
        <v>5</v>
      </c>
      <c r="F19" s="1">
        <f ca="1" t="shared" si="1"/>
        <v>1</v>
      </c>
    </row>
    <row r="20" spans="5:6">
      <c r="E20" s="1" t="e">
        <f ca="1" t="array" ref="E20">INDEX(Activities[Id],MATCH(1,(Activities[Id]&gt;E19)*((Activities[开始]&gt;=StartDateWindow)+(Activities[结束]&gt;=StartDateWindow)&gt;0)*(Activities[开始]&lt;=(StartDateWindow+WindowDays-1)),0))</f>
        <v>#N/A</v>
      </c>
      <c r="F20" s="1">
        <f ca="1" t="shared" si="1"/>
        <v>2</v>
      </c>
    </row>
    <row r="21" spans="5:6">
      <c r="E21" s="1" t="e">
        <f ca="1" t="array" ref="E21">INDEX(Activities[Id],MATCH(1,(Activities[Id]&gt;E20)*((Activities[开始]&gt;=StartDateWindow)+(Activities[结束]&gt;=StartDateWindow)&gt;0)*(Activities[开始]&lt;=(StartDateWindow+WindowDays-1)),0))</f>
        <v>#N/A</v>
      </c>
      <c r="F21" s="1">
        <f ca="1" t="shared" si="1"/>
        <v>3</v>
      </c>
    </row>
    <row r="22" spans="5:6">
      <c r="E22" s="1" t="e">
        <f ca="1" t="array" ref="E22">INDEX(Activities[Id],MATCH(1,(Activities[Id]&gt;E21)*((Activities[开始]&gt;=StartDateWindow)+(Activities[结束]&gt;=StartDateWindow)&gt;0)*(Activities[开始]&lt;=(StartDateWindow+WindowDays-1)),0))</f>
        <v>#N/A</v>
      </c>
      <c r="F22" s="1">
        <f ca="1" t="shared" si="1"/>
        <v>4</v>
      </c>
    </row>
    <row r="23" spans="5:6">
      <c r="E23" s="1" t="e">
        <f ca="1" t="array" ref="E23">INDEX(Activities[Id],MATCH(1,(Activities[Id]&gt;E22)*((Activities[开始]&gt;=StartDateWindow)+(Activities[结束]&gt;=StartDateWindow)&gt;0)*(Activities[开始]&lt;=(StartDateWindow+WindowDays-1)),0))</f>
        <v>#N/A</v>
      </c>
      <c r="F23" s="1">
        <f ca="1" t="shared" si="1"/>
        <v>5</v>
      </c>
    </row>
    <row r="25" spans="3:4">
      <c r="C25" s="1" t="s">
        <v>22</v>
      </c>
      <c r="D25" s="2">
        <f ca="1">StartDate+WindowOffset</f>
        <v>43244</v>
      </c>
    </row>
    <row r="26" spans="3:4">
      <c r="C26" s="1" t="s">
        <v>23</v>
      </c>
      <c r="D26" s="1">
        <v>0</v>
      </c>
    </row>
    <row r="28" spans="3:4">
      <c r="C28" s="1" t="s">
        <v>4</v>
      </c>
      <c r="D28" s="3">
        <f ca="1">项目日程表!D20</f>
        <v>43244</v>
      </c>
    </row>
    <row r="29" spans="3:4">
      <c r="C29" s="1" t="s">
        <v>24</v>
      </c>
      <c r="D29" s="1">
        <v>30</v>
      </c>
    </row>
    <row r="31" spans="1:35">
      <c r="A31" s="1" t="s">
        <v>25</v>
      </c>
      <c r="B31" s="1" t="s">
        <v>26</v>
      </c>
      <c r="C31" s="1" t="s">
        <v>27</v>
      </c>
      <c r="D31" s="1" t="s">
        <v>3</v>
      </c>
      <c r="E31" s="2">
        <f ca="1">StartDateWindow</f>
        <v>43244</v>
      </c>
      <c r="F31" s="2">
        <f ca="1" t="shared" ref="F31:AI31" si="2">E31+1</f>
        <v>43245</v>
      </c>
      <c r="G31" s="2">
        <f ca="1" t="shared" si="2"/>
        <v>43246</v>
      </c>
      <c r="H31" s="2">
        <f ca="1" t="shared" si="2"/>
        <v>43247</v>
      </c>
      <c r="I31" s="2">
        <f ca="1" t="shared" si="2"/>
        <v>43248</v>
      </c>
      <c r="J31" s="2">
        <f ca="1" t="shared" si="2"/>
        <v>43249</v>
      </c>
      <c r="K31" s="2">
        <f ca="1" t="shared" si="2"/>
        <v>43250</v>
      </c>
      <c r="L31" s="2">
        <f ca="1" t="shared" si="2"/>
        <v>43251</v>
      </c>
      <c r="M31" s="2">
        <f ca="1" t="shared" si="2"/>
        <v>43252</v>
      </c>
      <c r="N31" s="2">
        <f ca="1" t="shared" si="2"/>
        <v>43253</v>
      </c>
      <c r="O31" s="2">
        <f ca="1" t="shared" si="2"/>
        <v>43254</v>
      </c>
      <c r="P31" s="2">
        <f ca="1" t="shared" si="2"/>
        <v>43255</v>
      </c>
      <c r="Q31" s="2">
        <f ca="1" t="shared" si="2"/>
        <v>43256</v>
      </c>
      <c r="R31" s="2">
        <f ca="1" t="shared" si="2"/>
        <v>43257</v>
      </c>
      <c r="S31" s="2">
        <f ca="1" t="shared" si="2"/>
        <v>43258</v>
      </c>
      <c r="T31" s="2">
        <f ca="1" t="shared" si="2"/>
        <v>43259</v>
      </c>
      <c r="U31" s="2">
        <f ca="1" t="shared" si="2"/>
        <v>43260</v>
      </c>
      <c r="V31" s="2">
        <f ca="1" t="shared" si="2"/>
        <v>43261</v>
      </c>
      <c r="W31" s="2">
        <f ca="1" t="shared" si="2"/>
        <v>43262</v>
      </c>
      <c r="X31" s="2">
        <f ca="1" t="shared" si="2"/>
        <v>43263</v>
      </c>
      <c r="Y31" s="2">
        <f ca="1" t="shared" si="2"/>
        <v>43264</v>
      </c>
      <c r="Z31" s="2">
        <f ca="1" t="shared" si="2"/>
        <v>43265</v>
      </c>
      <c r="AA31" s="2">
        <f ca="1" t="shared" si="2"/>
        <v>43266</v>
      </c>
      <c r="AB31" s="2">
        <f ca="1" t="shared" si="2"/>
        <v>43267</v>
      </c>
      <c r="AC31" s="2">
        <f ca="1" t="shared" si="2"/>
        <v>43268</v>
      </c>
      <c r="AD31" s="2">
        <f ca="1" t="shared" si="2"/>
        <v>43269</v>
      </c>
      <c r="AE31" s="2">
        <f ca="1" t="shared" si="2"/>
        <v>43270</v>
      </c>
      <c r="AF31" s="2">
        <f ca="1" t="shared" si="2"/>
        <v>43271</v>
      </c>
      <c r="AG31" s="2">
        <f ca="1" t="shared" si="2"/>
        <v>43272</v>
      </c>
      <c r="AH31" s="2">
        <f ca="1" t="shared" si="2"/>
        <v>43273</v>
      </c>
      <c r="AI31" s="2">
        <f ca="1" t="shared" si="2"/>
        <v>43274</v>
      </c>
    </row>
    <row r="32" spans="1:35">
      <c r="A32" s="1">
        <v>11.3</v>
      </c>
      <c r="B32" s="1">
        <v>1</v>
      </c>
      <c r="C32" s="1" t="e">
        <f ca="1" t="shared" ref="C32:C40" si="3">F15</f>
        <v>#N/A</v>
      </c>
      <c r="D32" s="1" t="e">
        <f ca="1">INDEX(Activities[活动],MATCH($C32,Activities[Id],0))</f>
        <v>#N/A</v>
      </c>
      <c r="E32" s="1" t="e">
        <f ca="1">GridCalc</f>
        <v>#N/A</v>
      </c>
      <c r="F32" s="1" t="e">
        <f ca="1">GridCalc</f>
        <v>#N/A</v>
      </c>
      <c r="G32" s="1" t="e">
        <f ca="1">GridCalc</f>
        <v>#N/A</v>
      </c>
      <c r="H32" s="1" t="e">
        <f ca="1">GridCalc</f>
        <v>#N/A</v>
      </c>
      <c r="I32" s="1" t="e">
        <f ca="1">GridCalc</f>
        <v>#N/A</v>
      </c>
      <c r="J32" s="1" t="e">
        <f ca="1">GridCalc</f>
        <v>#N/A</v>
      </c>
      <c r="K32" s="1" t="e">
        <f ca="1">GridCalc</f>
        <v>#N/A</v>
      </c>
      <c r="L32" s="1" t="e">
        <f ca="1">GridCalc</f>
        <v>#N/A</v>
      </c>
      <c r="M32" s="1" t="e">
        <f ca="1">GridCalc</f>
        <v>#N/A</v>
      </c>
      <c r="N32" s="1" t="e">
        <f ca="1">GridCalc</f>
        <v>#N/A</v>
      </c>
      <c r="O32" s="1" t="e">
        <f ca="1">GridCalc</f>
        <v>#N/A</v>
      </c>
      <c r="P32" s="1" t="e">
        <f ca="1">GridCalc</f>
        <v>#N/A</v>
      </c>
      <c r="Q32" s="1" t="e">
        <f ca="1">GridCalc</f>
        <v>#N/A</v>
      </c>
      <c r="R32" s="1" t="e">
        <f ca="1">GridCalc</f>
        <v>#N/A</v>
      </c>
      <c r="S32" s="1" t="e">
        <f ca="1">GridCalc</f>
        <v>#N/A</v>
      </c>
      <c r="T32" s="1" t="e">
        <f ca="1">GridCalc</f>
        <v>#N/A</v>
      </c>
      <c r="U32" s="1" t="e">
        <f ca="1">GridCalc</f>
        <v>#N/A</v>
      </c>
      <c r="V32" s="1" t="e">
        <f ca="1">GridCalc</f>
        <v>#N/A</v>
      </c>
      <c r="W32" s="1" t="e">
        <f ca="1">GridCalc</f>
        <v>#N/A</v>
      </c>
      <c r="X32" s="1" t="e">
        <f ca="1">GridCalc</f>
        <v>#N/A</v>
      </c>
      <c r="Y32" s="1" t="e">
        <f ca="1">GridCalc</f>
        <v>#N/A</v>
      </c>
      <c r="Z32" s="1" t="e">
        <f ca="1">GridCalc</f>
        <v>#N/A</v>
      </c>
      <c r="AA32" s="1" t="e">
        <f ca="1">GridCalc</f>
        <v>#N/A</v>
      </c>
      <c r="AB32" s="1" t="e">
        <f ca="1">GridCalc</f>
        <v>#N/A</v>
      </c>
      <c r="AC32" s="1" t="e">
        <f ca="1">GridCalc</f>
        <v>#N/A</v>
      </c>
      <c r="AD32" s="1" t="e">
        <f ca="1">GridCalc</f>
        <v>#N/A</v>
      </c>
      <c r="AE32" s="1" t="e">
        <f ca="1">GridCalc</f>
        <v>#N/A</v>
      </c>
      <c r="AF32" s="1" t="e">
        <f ca="1">GridCalc</f>
        <v>#N/A</v>
      </c>
      <c r="AG32" s="1" t="e">
        <f ca="1">GridCalc</f>
        <v>#N/A</v>
      </c>
      <c r="AH32" s="1" t="e">
        <f ca="1">GridCalc</f>
        <v>#N/A</v>
      </c>
      <c r="AI32" s="1" t="e">
        <f ca="1">GridCalc</f>
        <v>#N/A</v>
      </c>
    </row>
    <row r="33" spans="1:35">
      <c r="A33" s="1">
        <f>A32-1</f>
        <v>10.3</v>
      </c>
      <c r="B33" s="1">
        <v>2</v>
      </c>
      <c r="C33" s="1" t="e">
        <f ca="1" t="shared" si="3"/>
        <v>#N/A</v>
      </c>
      <c r="D33" s="1" t="e">
        <f ca="1">INDEX(Activities[活动],MATCH($C33,Activities[Id],0))</f>
        <v>#N/A</v>
      </c>
      <c r="E33" s="1" t="e">
        <f ca="1">GridCalc</f>
        <v>#N/A</v>
      </c>
      <c r="F33" s="1" t="e">
        <f ca="1">GridCalc</f>
        <v>#N/A</v>
      </c>
      <c r="G33" s="1" t="e">
        <f ca="1">GridCalc</f>
        <v>#N/A</v>
      </c>
      <c r="H33" s="1" t="e">
        <f ca="1">GridCalc</f>
        <v>#N/A</v>
      </c>
      <c r="I33" s="1" t="e">
        <f ca="1">GridCalc</f>
        <v>#N/A</v>
      </c>
      <c r="J33" s="1" t="e">
        <f ca="1">GridCalc</f>
        <v>#N/A</v>
      </c>
      <c r="K33" s="1" t="e">
        <f ca="1">GridCalc</f>
        <v>#N/A</v>
      </c>
      <c r="L33" s="1" t="e">
        <f ca="1">GridCalc</f>
        <v>#N/A</v>
      </c>
      <c r="M33" s="1" t="e">
        <f ca="1">GridCalc</f>
        <v>#N/A</v>
      </c>
      <c r="N33" s="1" t="e">
        <f ca="1">GridCalc</f>
        <v>#N/A</v>
      </c>
      <c r="O33" s="1" t="e">
        <f ca="1">GridCalc</f>
        <v>#N/A</v>
      </c>
      <c r="P33" s="1" t="e">
        <f ca="1">GridCalc</f>
        <v>#N/A</v>
      </c>
      <c r="Q33" s="1" t="e">
        <f ca="1">GridCalc</f>
        <v>#N/A</v>
      </c>
      <c r="R33" s="1" t="e">
        <f ca="1">GridCalc</f>
        <v>#N/A</v>
      </c>
      <c r="S33" s="1" t="e">
        <f ca="1">GridCalc</f>
        <v>#N/A</v>
      </c>
      <c r="T33" s="1" t="e">
        <f ca="1">GridCalc</f>
        <v>#N/A</v>
      </c>
      <c r="U33" s="1" t="e">
        <f ca="1">GridCalc</f>
        <v>#N/A</v>
      </c>
      <c r="V33" s="1" t="e">
        <f ca="1">GridCalc</f>
        <v>#N/A</v>
      </c>
      <c r="W33" s="1" t="e">
        <f ca="1">GridCalc</f>
        <v>#N/A</v>
      </c>
      <c r="X33" s="1" t="e">
        <f ca="1">GridCalc</f>
        <v>#N/A</v>
      </c>
      <c r="Y33" s="1" t="e">
        <f ca="1">GridCalc</f>
        <v>#N/A</v>
      </c>
      <c r="Z33" s="1" t="e">
        <f ca="1">GridCalc</f>
        <v>#N/A</v>
      </c>
      <c r="AA33" s="1" t="e">
        <f ca="1">GridCalc</f>
        <v>#N/A</v>
      </c>
      <c r="AB33" s="1" t="e">
        <f ca="1">GridCalc</f>
        <v>#N/A</v>
      </c>
      <c r="AC33" s="1" t="e">
        <f ca="1">GridCalc</f>
        <v>#N/A</v>
      </c>
      <c r="AD33" s="1" t="e">
        <f ca="1">GridCalc</f>
        <v>#N/A</v>
      </c>
      <c r="AE33" s="1" t="e">
        <f ca="1">GridCalc</f>
        <v>#N/A</v>
      </c>
      <c r="AF33" s="1" t="e">
        <f ca="1">GridCalc</f>
        <v>#N/A</v>
      </c>
      <c r="AG33" s="1" t="e">
        <f ca="1">GridCalc</f>
        <v>#N/A</v>
      </c>
      <c r="AH33" s="1" t="e">
        <f ca="1">GridCalc</f>
        <v>#N/A</v>
      </c>
      <c r="AI33" s="1" t="e">
        <f ca="1">GridCalc</f>
        <v>#N/A</v>
      </c>
    </row>
    <row r="34" spans="1:35">
      <c r="A34" s="1">
        <f t="shared" ref="A34:A40" si="4">A33-1</f>
        <v>9.3</v>
      </c>
      <c r="B34" s="1">
        <v>3</v>
      </c>
      <c r="C34" s="1" t="e">
        <f ca="1" t="shared" si="3"/>
        <v>#N/A</v>
      </c>
      <c r="D34" s="1" t="e">
        <f ca="1">INDEX(Activities[活动],MATCH($C34,Activities[Id],0))</f>
        <v>#N/A</v>
      </c>
      <c r="E34" s="1" t="e">
        <f ca="1">GridCalc</f>
        <v>#N/A</v>
      </c>
      <c r="F34" s="1" t="e">
        <f ca="1">GridCalc</f>
        <v>#N/A</v>
      </c>
      <c r="G34" s="1" t="e">
        <f ca="1">GridCalc</f>
        <v>#N/A</v>
      </c>
      <c r="H34" s="1" t="e">
        <f ca="1">GridCalc</f>
        <v>#N/A</v>
      </c>
      <c r="I34" s="1" t="e">
        <f ca="1">GridCalc</f>
        <v>#N/A</v>
      </c>
      <c r="J34" s="1" t="e">
        <f ca="1">GridCalc</f>
        <v>#N/A</v>
      </c>
      <c r="K34" s="1" t="e">
        <f ca="1">GridCalc</f>
        <v>#N/A</v>
      </c>
      <c r="L34" s="1" t="e">
        <f ca="1">GridCalc</f>
        <v>#N/A</v>
      </c>
      <c r="M34" s="1" t="e">
        <f ca="1">GridCalc</f>
        <v>#N/A</v>
      </c>
      <c r="N34" s="1" t="e">
        <f ca="1">GridCalc</f>
        <v>#N/A</v>
      </c>
      <c r="O34" s="1" t="e">
        <f ca="1">GridCalc</f>
        <v>#N/A</v>
      </c>
      <c r="P34" s="1" t="e">
        <f ca="1">GridCalc</f>
        <v>#N/A</v>
      </c>
      <c r="Q34" s="1" t="e">
        <f ca="1">GridCalc</f>
        <v>#N/A</v>
      </c>
      <c r="R34" s="1" t="e">
        <f ca="1">GridCalc</f>
        <v>#N/A</v>
      </c>
      <c r="S34" s="1" t="e">
        <f ca="1">GridCalc</f>
        <v>#N/A</v>
      </c>
      <c r="T34" s="1" t="e">
        <f ca="1">GridCalc</f>
        <v>#N/A</v>
      </c>
      <c r="U34" s="1" t="e">
        <f ca="1">GridCalc</f>
        <v>#N/A</v>
      </c>
      <c r="V34" s="1" t="e">
        <f ca="1">GridCalc</f>
        <v>#N/A</v>
      </c>
      <c r="W34" s="1" t="e">
        <f ca="1">GridCalc</f>
        <v>#N/A</v>
      </c>
      <c r="X34" s="1" t="e">
        <f ca="1">GridCalc</f>
        <v>#N/A</v>
      </c>
      <c r="Y34" s="1" t="e">
        <f ca="1">GridCalc</f>
        <v>#N/A</v>
      </c>
      <c r="Z34" s="1" t="e">
        <f ca="1">GridCalc</f>
        <v>#N/A</v>
      </c>
      <c r="AA34" s="1" t="e">
        <f ca="1">GridCalc</f>
        <v>#N/A</v>
      </c>
      <c r="AB34" s="1" t="e">
        <f ca="1">GridCalc</f>
        <v>#N/A</v>
      </c>
      <c r="AC34" s="1" t="e">
        <f ca="1">GridCalc</f>
        <v>#N/A</v>
      </c>
      <c r="AD34" s="1" t="e">
        <f ca="1">GridCalc</f>
        <v>#N/A</v>
      </c>
      <c r="AE34" s="1" t="e">
        <f ca="1">GridCalc</f>
        <v>#N/A</v>
      </c>
      <c r="AF34" s="1" t="e">
        <f ca="1">GridCalc</f>
        <v>#N/A</v>
      </c>
      <c r="AG34" s="1" t="e">
        <f ca="1">GridCalc</f>
        <v>#N/A</v>
      </c>
      <c r="AH34" s="1" t="e">
        <f ca="1">GridCalc</f>
        <v>#N/A</v>
      </c>
      <c r="AI34" s="1" t="e">
        <f ca="1">GridCalc</f>
        <v>#N/A</v>
      </c>
    </row>
    <row r="35" spans="1:35">
      <c r="A35" s="1">
        <f t="shared" si="4"/>
        <v>8.3</v>
      </c>
      <c r="B35" s="1">
        <v>4</v>
      </c>
      <c r="C35" s="1" t="e">
        <f ca="1" t="shared" si="3"/>
        <v>#N/A</v>
      </c>
      <c r="D35" s="1" t="e">
        <f ca="1">INDEX(Activities[活动],MATCH($C35,Activities[Id],0))</f>
        <v>#N/A</v>
      </c>
      <c r="E35" s="1" t="e">
        <f ca="1">GridCalc</f>
        <v>#N/A</v>
      </c>
      <c r="F35" s="1" t="e">
        <f ca="1">GridCalc</f>
        <v>#N/A</v>
      </c>
      <c r="G35" s="1" t="e">
        <f ca="1">GridCalc</f>
        <v>#N/A</v>
      </c>
      <c r="H35" s="1" t="e">
        <f ca="1">GridCalc</f>
        <v>#N/A</v>
      </c>
      <c r="I35" s="1" t="e">
        <f ca="1">GridCalc</f>
        <v>#N/A</v>
      </c>
      <c r="J35" s="1" t="e">
        <f ca="1">GridCalc</f>
        <v>#N/A</v>
      </c>
      <c r="K35" s="1" t="e">
        <f ca="1">GridCalc</f>
        <v>#N/A</v>
      </c>
      <c r="L35" s="1" t="e">
        <f ca="1">GridCalc</f>
        <v>#N/A</v>
      </c>
      <c r="M35" s="1" t="e">
        <f ca="1">GridCalc</f>
        <v>#N/A</v>
      </c>
      <c r="N35" s="1" t="e">
        <f ca="1">GridCalc</f>
        <v>#N/A</v>
      </c>
      <c r="O35" s="1" t="e">
        <f ca="1">GridCalc</f>
        <v>#N/A</v>
      </c>
      <c r="P35" s="1" t="e">
        <f ca="1">GridCalc</f>
        <v>#N/A</v>
      </c>
      <c r="Q35" s="1" t="e">
        <f ca="1">GridCalc</f>
        <v>#N/A</v>
      </c>
      <c r="R35" s="1" t="e">
        <f ca="1">GridCalc</f>
        <v>#N/A</v>
      </c>
      <c r="S35" s="1" t="e">
        <f ca="1">GridCalc</f>
        <v>#N/A</v>
      </c>
      <c r="T35" s="1" t="e">
        <f ca="1">GridCalc</f>
        <v>#N/A</v>
      </c>
      <c r="U35" s="1" t="e">
        <f ca="1">GridCalc</f>
        <v>#N/A</v>
      </c>
      <c r="V35" s="1" t="e">
        <f ca="1">GridCalc</f>
        <v>#N/A</v>
      </c>
      <c r="W35" s="1" t="e">
        <f ca="1">GridCalc</f>
        <v>#N/A</v>
      </c>
      <c r="X35" s="1" t="e">
        <f ca="1">GridCalc</f>
        <v>#N/A</v>
      </c>
      <c r="Y35" s="1" t="e">
        <f ca="1">GridCalc</f>
        <v>#N/A</v>
      </c>
      <c r="Z35" s="1" t="e">
        <f ca="1">GridCalc</f>
        <v>#N/A</v>
      </c>
      <c r="AA35" s="1" t="e">
        <f ca="1">GridCalc</f>
        <v>#N/A</v>
      </c>
      <c r="AB35" s="1" t="e">
        <f ca="1">GridCalc</f>
        <v>#N/A</v>
      </c>
      <c r="AC35" s="1" t="e">
        <f ca="1">GridCalc</f>
        <v>#N/A</v>
      </c>
      <c r="AD35" s="1" t="e">
        <f ca="1">GridCalc</f>
        <v>#N/A</v>
      </c>
      <c r="AE35" s="1" t="e">
        <f ca="1">GridCalc</f>
        <v>#N/A</v>
      </c>
      <c r="AF35" s="1" t="e">
        <f ca="1">GridCalc</f>
        <v>#N/A</v>
      </c>
      <c r="AG35" s="1" t="e">
        <f ca="1">GridCalc</f>
        <v>#N/A</v>
      </c>
      <c r="AH35" s="1" t="e">
        <f ca="1">GridCalc</f>
        <v>#N/A</v>
      </c>
      <c r="AI35" s="1" t="e">
        <f ca="1">GridCalc</f>
        <v>#N/A</v>
      </c>
    </row>
    <row r="36" spans="1:35">
      <c r="A36" s="1">
        <f t="shared" si="4"/>
        <v>7.3</v>
      </c>
      <c r="B36" s="1">
        <v>5</v>
      </c>
      <c r="C36" s="1">
        <f ca="1" t="shared" si="3"/>
        <v>1</v>
      </c>
      <c r="D36" s="1" t="str">
        <f ca="1">INDEX(Activities[活动],MATCH($C36,Activities[Id],0))</f>
        <v>项目开始</v>
      </c>
      <c r="E36" s="1" t="e">
        <f ca="1">GridCalc</f>
        <v>#N/A</v>
      </c>
      <c r="F36" s="1" t="e">
        <f ca="1">GridCalc</f>
        <v>#N/A</v>
      </c>
      <c r="G36" s="1" t="e">
        <f ca="1">GridCalc</f>
        <v>#N/A</v>
      </c>
      <c r="H36" s="1">
        <f ca="1">GridCalc</f>
        <v>7.3</v>
      </c>
      <c r="I36" s="1" t="e">
        <f ca="1">GridCalc</f>
        <v>#N/A</v>
      </c>
      <c r="J36" s="1" t="e">
        <f ca="1">GridCalc</f>
        <v>#N/A</v>
      </c>
      <c r="K36" s="1" t="e">
        <f ca="1">GridCalc</f>
        <v>#N/A</v>
      </c>
      <c r="L36" s="1" t="e">
        <f ca="1">GridCalc</f>
        <v>#N/A</v>
      </c>
      <c r="M36" s="1" t="e">
        <f ca="1">GridCalc</f>
        <v>#N/A</v>
      </c>
      <c r="N36" s="1" t="e">
        <f ca="1">GridCalc</f>
        <v>#N/A</v>
      </c>
      <c r="O36" s="1" t="e">
        <f ca="1">GridCalc</f>
        <v>#N/A</v>
      </c>
      <c r="P36" s="1" t="e">
        <f ca="1">GridCalc</f>
        <v>#N/A</v>
      </c>
      <c r="Q36" s="1" t="e">
        <f ca="1">GridCalc</f>
        <v>#N/A</v>
      </c>
      <c r="R36" s="1" t="e">
        <f ca="1">GridCalc</f>
        <v>#N/A</v>
      </c>
      <c r="S36" s="1" t="e">
        <f ca="1">GridCalc</f>
        <v>#N/A</v>
      </c>
      <c r="T36" s="1" t="e">
        <f ca="1">GridCalc</f>
        <v>#N/A</v>
      </c>
      <c r="U36" s="1" t="e">
        <f ca="1">GridCalc</f>
        <v>#N/A</v>
      </c>
      <c r="V36" s="1" t="e">
        <f ca="1">GridCalc</f>
        <v>#N/A</v>
      </c>
      <c r="W36" s="1" t="e">
        <f ca="1">GridCalc</f>
        <v>#N/A</v>
      </c>
      <c r="X36" s="1" t="e">
        <f ca="1">GridCalc</f>
        <v>#N/A</v>
      </c>
      <c r="Y36" s="1" t="e">
        <f ca="1">GridCalc</f>
        <v>#N/A</v>
      </c>
      <c r="Z36" s="1" t="e">
        <f ca="1">GridCalc</f>
        <v>#N/A</v>
      </c>
      <c r="AA36" s="1" t="e">
        <f ca="1">GridCalc</f>
        <v>#N/A</v>
      </c>
      <c r="AB36" s="1" t="e">
        <f ca="1">GridCalc</f>
        <v>#N/A</v>
      </c>
      <c r="AC36" s="1" t="e">
        <f ca="1">GridCalc</f>
        <v>#N/A</v>
      </c>
      <c r="AD36" s="1" t="e">
        <f ca="1">GridCalc</f>
        <v>#N/A</v>
      </c>
      <c r="AE36" s="1" t="e">
        <f ca="1">GridCalc</f>
        <v>#N/A</v>
      </c>
      <c r="AF36" s="1" t="e">
        <f ca="1">GridCalc</f>
        <v>#N/A</v>
      </c>
      <c r="AG36" s="1" t="e">
        <f ca="1">GridCalc</f>
        <v>#N/A</v>
      </c>
      <c r="AH36" s="1" t="e">
        <f ca="1">GridCalc</f>
        <v>#N/A</v>
      </c>
      <c r="AI36" s="1" t="e">
        <f ca="1">GridCalc</f>
        <v>#N/A</v>
      </c>
    </row>
    <row r="37" spans="1:35">
      <c r="A37" s="1">
        <f t="shared" si="4"/>
        <v>6.3</v>
      </c>
      <c r="B37" s="1">
        <v>6</v>
      </c>
      <c r="C37" s="1">
        <f ca="1" t="shared" si="3"/>
        <v>2</v>
      </c>
      <c r="D37" s="1" t="str">
        <f ca="1">INDEX(Activities[活动],MATCH($C37,Activities[Id],0))</f>
        <v>里程碑 1</v>
      </c>
      <c r="E37" s="1" t="e">
        <f ca="1">GridCalc</f>
        <v>#N/A</v>
      </c>
      <c r="F37" s="1" t="e">
        <f ca="1">GridCalc</f>
        <v>#N/A</v>
      </c>
      <c r="G37" s="1" t="e">
        <f ca="1">GridCalc</f>
        <v>#N/A</v>
      </c>
      <c r="H37" s="1" t="e">
        <f ca="1">GridCalc</f>
        <v>#N/A</v>
      </c>
      <c r="I37" s="1" t="e">
        <f ca="1">GridCalc</f>
        <v>#N/A</v>
      </c>
      <c r="J37" s="1" t="e">
        <f ca="1">GridCalc</f>
        <v>#N/A</v>
      </c>
      <c r="K37" s="1" t="e">
        <f ca="1">GridCalc</f>
        <v>#N/A</v>
      </c>
      <c r="L37" s="1" t="e">
        <f ca="1">GridCalc</f>
        <v>#N/A</v>
      </c>
      <c r="M37" s="1" t="e">
        <f ca="1">GridCalc</f>
        <v>#N/A</v>
      </c>
      <c r="N37" s="1" t="e">
        <f ca="1">GridCalc</f>
        <v>#N/A</v>
      </c>
      <c r="O37" s="1" t="e">
        <f ca="1">GridCalc</f>
        <v>#N/A</v>
      </c>
      <c r="P37" s="1" t="e">
        <f ca="1">GridCalc</f>
        <v>#N/A</v>
      </c>
      <c r="Q37" s="1" t="e">
        <f ca="1">GridCalc</f>
        <v>#N/A</v>
      </c>
      <c r="R37" s="1">
        <f ca="1">GridCalc</f>
        <v>6.3</v>
      </c>
      <c r="S37" s="1">
        <f ca="1">GridCalc</f>
        <v>6.3</v>
      </c>
      <c r="T37" s="1">
        <f ca="1">GridCalc</f>
        <v>6.3</v>
      </c>
      <c r="U37" s="1">
        <f ca="1">GridCalc</f>
        <v>6.3</v>
      </c>
      <c r="V37" s="1" t="e">
        <f ca="1">GridCalc</f>
        <v>#N/A</v>
      </c>
      <c r="W37" s="1" t="e">
        <f ca="1">GridCalc</f>
        <v>#N/A</v>
      </c>
      <c r="X37" s="1" t="e">
        <f ca="1">GridCalc</f>
        <v>#N/A</v>
      </c>
      <c r="Y37" s="1" t="e">
        <f ca="1">GridCalc</f>
        <v>#N/A</v>
      </c>
      <c r="Z37" s="1" t="e">
        <f ca="1">GridCalc</f>
        <v>#N/A</v>
      </c>
      <c r="AA37" s="1" t="e">
        <f ca="1">GridCalc</f>
        <v>#N/A</v>
      </c>
      <c r="AB37" s="1" t="e">
        <f ca="1">GridCalc</f>
        <v>#N/A</v>
      </c>
      <c r="AC37" s="1" t="e">
        <f ca="1">GridCalc</f>
        <v>#N/A</v>
      </c>
      <c r="AD37" s="1" t="e">
        <f ca="1">GridCalc</f>
        <v>#N/A</v>
      </c>
      <c r="AE37" s="1" t="e">
        <f ca="1">GridCalc</f>
        <v>#N/A</v>
      </c>
      <c r="AF37" s="1" t="e">
        <f ca="1">GridCalc</f>
        <v>#N/A</v>
      </c>
      <c r="AG37" s="1" t="e">
        <f ca="1">GridCalc</f>
        <v>#N/A</v>
      </c>
      <c r="AH37" s="1" t="e">
        <f ca="1">GridCalc</f>
        <v>#N/A</v>
      </c>
      <c r="AI37" s="1" t="e">
        <f ca="1">GridCalc</f>
        <v>#N/A</v>
      </c>
    </row>
    <row r="38" spans="1:35">
      <c r="A38" s="1">
        <f t="shared" si="4"/>
        <v>5.3</v>
      </c>
      <c r="B38" s="1">
        <v>7</v>
      </c>
      <c r="C38" s="1">
        <f ca="1" t="shared" si="3"/>
        <v>3</v>
      </c>
      <c r="D38" s="1" t="str">
        <f ca="1">INDEX(Activities[活动],MATCH($C38,Activities[Id],0))</f>
        <v>里程碑 2</v>
      </c>
      <c r="E38" s="1" t="e">
        <f ca="1">GridCalc</f>
        <v>#N/A</v>
      </c>
      <c r="F38" s="1" t="e">
        <f ca="1">GridCalc</f>
        <v>#N/A</v>
      </c>
      <c r="G38" s="1" t="e">
        <f ca="1">GridCalc</f>
        <v>#N/A</v>
      </c>
      <c r="H38" s="1" t="e">
        <f ca="1">GridCalc</f>
        <v>#N/A</v>
      </c>
      <c r="I38" s="1" t="e">
        <f ca="1">GridCalc</f>
        <v>#N/A</v>
      </c>
      <c r="J38" s="1" t="e">
        <f ca="1">GridCalc</f>
        <v>#N/A</v>
      </c>
      <c r="K38" s="1" t="e">
        <f ca="1">GridCalc</f>
        <v>#N/A</v>
      </c>
      <c r="L38" s="1" t="e">
        <f ca="1">GridCalc</f>
        <v>#N/A</v>
      </c>
      <c r="M38" s="1" t="e">
        <f ca="1">GridCalc</f>
        <v>#N/A</v>
      </c>
      <c r="N38" s="1" t="e">
        <f ca="1">GridCalc</f>
        <v>#N/A</v>
      </c>
      <c r="O38" s="1" t="e">
        <f ca="1">GridCalc</f>
        <v>#N/A</v>
      </c>
      <c r="P38" s="1" t="e">
        <f ca="1">GridCalc</f>
        <v>#N/A</v>
      </c>
      <c r="Q38" s="1" t="e">
        <f ca="1">GridCalc</f>
        <v>#N/A</v>
      </c>
      <c r="R38" s="1" t="e">
        <f ca="1">GridCalc</f>
        <v>#N/A</v>
      </c>
      <c r="S38" s="1">
        <f ca="1">GridCalc</f>
        <v>5.3</v>
      </c>
      <c r="T38" s="1">
        <f ca="1">GridCalc</f>
        <v>5.3</v>
      </c>
      <c r="U38" s="1">
        <f ca="1">GridCalc</f>
        <v>5.3</v>
      </c>
      <c r="V38" s="1">
        <f ca="1">GridCalc</f>
        <v>5.3</v>
      </c>
      <c r="W38" s="1" t="e">
        <f ca="1">GridCalc</f>
        <v>#N/A</v>
      </c>
      <c r="X38" s="1" t="e">
        <f ca="1">GridCalc</f>
        <v>#N/A</v>
      </c>
      <c r="Y38" s="1" t="e">
        <f ca="1">GridCalc</f>
        <v>#N/A</v>
      </c>
      <c r="Z38" s="1" t="e">
        <f ca="1">GridCalc</f>
        <v>#N/A</v>
      </c>
      <c r="AA38" s="1" t="e">
        <f ca="1">GridCalc</f>
        <v>#N/A</v>
      </c>
      <c r="AB38" s="1" t="e">
        <f ca="1">GridCalc</f>
        <v>#N/A</v>
      </c>
      <c r="AC38" s="1" t="e">
        <f ca="1">GridCalc</f>
        <v>#N/A</v>
      </c>
      <c r="AD38" s="1" t="e">
        <f ca="1">GridCalc</f>
        <v>#N/A</v>
      </c>
      <c r="AE38" s="1" t="e">
        <f ca="1">GridCalc</f>
        <v>#N/A</v>
      </c>
      <c r="AF38" s="1" t="e">
        <f ca="1">GridCalc</f>
        <v>#N/A</v>
      </c>
      <c r="AG38" s="1" t="e">
        <f ca="1">GridCalc</f>
        <v>#N/A</v>
      </c>
      <c r="AH38" s="1" t="e">
        <f ca="1">GridCalc</f>
        <v>#N/A</v>
      </c>
      <c r="AI38" s="1" t="e">
        <f ca="1">GridCalc</f>
        <v>#N/A</v>
      </c>
    </row>
    <row r="39" spans="1:35">
      <c r="A39" s="1">
        <f t="shared" si="4"/>
        <v>4.3</v>
      </c>
      <c r="B39" s="1">
        <v>8</v>
      </c>
      <c r="C39" s="1">
        <f ca="1" t="shared" si="3"/>
        <v>4</v>
      </c>
      <c r="D39" s="1" t="str">
        <f ca="1">INDEX(Activities[活动],MATCH($C39,Activities[Id],0))</f>
        <v>里程碑 3</v>
      </c>
      <c r="E39" s="1" t="e">
        <f ca="1">GridCalc</f>
        <v>#N/A</v>
      </c>
      <c r="F39" s="1" t="e">
        <f ca="1">GridCalc</f>
        <v>#N/A</v>
      </c>
      <c r="G39" s="1" t="e">
        <f ca="1">GridCalc</f>
        <v>#N/A</v>
      </c>
      <c r="H39" s="1" t="e">
        <f ca="1">GridCalc</f>
        <v>#N/A</v>
      </c>
      <c r="I39" s="1" t="e">
        <f ca="1">GridCalc</f>
        <v>#N/A</v>
      </c>
      <c r="J39" s="1" t="e">
        <f ca="1">GridCalc</f>
        <v>#N/A</v>
      </c>
      <c r="K39" s="1" t="e">
        <f ca="1">GridCalc</f>
        <v>#N/A</v>
      </c>
      <c r="L39" s="1" t="e">
        <f ca="1">GridCalc</f>
        <v>#N/A</v>
      </c>
      <c r="M39" s="1" t="e">
        <f ca="1">GridCalc</f>
        <v>#N/A</v>
      </c>
      <c r="N39" s="1" t="e">
        <f ca="1">GridCalc</f>
        <v>#N/A</v>
      </c>
      <c r="O39" s="1" t="e">
        <f ca="1">GridCalc</f>
        <v>#N/A</v>
      </c>
      <c r="P39" s="1" t="e">
        <f ca="1">GridCalc</f>
        <v>#N/A</v>
      </c>
      <c r="Q39" s="1" t="e">
        <f ca="1">GridCalc</f>
        <v>#N/A</v>
      </c>
      <c r="R39" s="1" t="e">
        <f ca="1">GridCalc</f>
        <v>#N/A</v>
      </c>
      <c r="S39" s="1" t="e">
        <f ca="1">GridCalc</f>
        <v>#N/A</v>
      </c>
      <c r="T39" s="1" t="e">
        <f ca="1">GridCalc</f>
        <v>#N/A</v>
      </c>
      <c r="U39" s="1" t="e">
        <f ca="1">GridCalc</f>
        <v>#N/A</v>
      </c>
      <c r="V39" s="1" t="e">
        <f ca="1">GridCalc</f>
        <v>#N/A</v>
      </c>
      <c r="W39" s="1" t="e">
        <f ca="1">GridCalc</f>
        <v>#N/A</v>
      </c>
      <c r="X39" s="1">
        <f ca="1">GridCalc</f>
        <v>4.3</v>
      </c>
      <c r="Y39" s="1" t="e">
        <f ca="1">GridCalc</f>
        <v>#N/A</v>
      </c>
      <c r="Z39" s="1" t="e">
        <f ca="1">GridCalc</f>
        <v>#N/A</v>
      </c>
      <c r="AA39" s="1" t="e">
        <f ca="1">GridCalc</f>
        <v>#N/A</v>
      </c>
      <c r="AB39" s="1" t="e">
        <f ca="1">GridCalc</f>
        <v>#N/A</v>
      </c>
      <c r="AC39" s="1" t="e">
        <f ca="1">GridCalc</f>
        <v>#N/A</v>
      </c>
      <c r="AD39" s="1" t="e">
        <f ca="1">GridCalc</f>
        <v>#N/A</v>
      </c>
      <c r="AE39" s="1" t="e">
        <f ca="1">GridCalc</f>
        <v>#N/A</v>
      </c>
      <c r="AF39" s="1" t="e">
        <f ca="1">GridCalc</f>
        <v>#N/A</v>
      </c>
      <c r="AG39" s="1" t="e">
        <f ca="1">GridCalc</f>
        <v>#N/A</v>
      </c>
      <c r="AH39" s="1" t="e">
        <f ca="1">GridCalc</f>
        <v>#N/A</v>
      </c>
      <c r="AI39" s="1" t="e">
        <f ca="1">GridCalc</f>
        <v>#N/A</v>
      </c>
    </row>
    <row r="40" spans="1:35">
      <c r="A40" s="1">
        <f t="shared" si="4"/>
        <v>3.3</v>
      </c>
      <c r="B40" s="1">
        <v>9</v>
      </c>
      <c r="C40" s="1">
        <f ca="1" t="shared" si="3"/>
        <v>5</v>
      </c>
      <c r="D40" s="1" t="str">
        <f ca="1">INDEX(Activities[活动],MATCH($C40,Activities[Id],0))</f>
        <v>里程碑 4</v>
      </c>
      <c r="E40" s="1" t="e">
        <f ca="1">GridCalc</f>
        <v>#N/A</v>
      </c>
      <c r="F40" s="1" t="e">
        <f ca="1">GridCalc</f>
        <v>#N/A</v>
      </c>
      <c r="G40" s="1" t="e">
        <f ca="1">GridCalc</f>
        <v>#N/A</v>
      </c>
      <c r="H40" s="1" t="e">
        <f ca="1">GridCalc</f>
        <v>#N/A</v>
      </c>
      <c r="I40" s="1" t="e">
        <f ca="1">GridCalc</f>
        <v>#N/A</v>
      </c>
      <c r="J40" s="1" t="e">
        <f ca="1">GridCalc</f>
        <v>#N/A</v>
      </c>
      <c r="K40" s="1" t="e">
        <f ca="1">GridCalc</f>
        <v>#N/A</v>
      </c>
      <c r="L40" s="1" t="e">
        <f ca="1">GridCalc</f>
        <v>#N/A</v>
      </c>
      <c r="M40" s="1" t="e">
        <f ca="1">GridCalc</f>
        <v>#N/A</v>
      </c>
      <c r="N40" s="1" t="e">
        <f ca="1">GridCalc</f>
        <v>#N/A</v>
      </c>
      <c r="O40" s="1" t="e">
        <f ca="1">GridCalc</f>
        <v>#N/A</v>
      </c>
      <c r="P40" s="1" t="e">
        <f ca="1">GridCalc</f>
        <v>#N/A</v>
      </c>
      <c r="Q40" s="1" t="e">
        <f ca="1">GridCalc</f>
        <v>#N/A</v>
      </c>
      <c r="R40" s="1" t="e">
        <f ca="1">GridCalc</f>
        <v>#N/A</v>
      </c>
      <c r="S40" s="1" t="e">
        <f ca="1">GridCalc</f>
        <v>#N/A</v>
      </c>
      <c r="T40" s="1" t="e">
        <f ca="1">GridCalc</f>
        <v>#N/A</v>
      </c>
      <c r="U40" s="1" t="e">
        <f ca="1">GridCalc</f>
        <v>#N/A</v>
      </c>
      <c r="V40" s="1" t="e">
        <f ca="1">GridCalc</f>
        <v>#N/A</v>
      </c>
      <c r="W40" s="1" t="e">
        <f ca="1">GridCalc</f>
        <v>#N/A</v>
      </c>
      <c r="X40" s="1" t="e">
        <f ca="1">GridCalc</f>
        <v>#N/A</v>
      </c>
      <c r="Y40" s="1" t="e">
        <f ca="1">GridCalc</f>
        <v>#N/A</v>
      </c>
      <c r="Z40" s="1" t="e">
        <f ca="1">GridCalc</f>
        <v>#N/A</v>
      </c>
      <c r="AA40" s="1" t="e">
        <f ca="1">GridCalc</f>
        <v>#N/A</v>
      </c>
      <c r="AB40" s="1" t="e">
        <f ca="1">GridCalc</f>
        <v>#N/A</v>
      </c>
      <c r="AC40" s="1" t="e">
        <f ca="1">GridCalc</f>
        <v>#N/A</v>
      </c>
      <c r="AD40" s="1" t="e">
        <f ca="1">GridCalc</f>
        <v>#N/A</v>
      </c>
      <c r="AE40" s="1" t="e">
        <f ca="1">GridCalc</f>
        <v>#N/A</v>
      </c>
      <c r="AF40" s="1" t="e">
        <f ca="1">GridCalc</f>
        <v>#N/A</v>
      </c>
      <c r="AG40" s="1" t="e">
        <f ca="1">GridCalc</f>
        <v>#N/A</v>
      </c>
      <c r="AH40" s="1">
        <f ca="1">GridCalc</f>
        <v>3.3</v>
      </c>
      <c r="AI40" s="1">
        <f ca="1">GridCalc</f>
        <v>3.3</v>
      </c>
    </row>
    <row r="43" spans="5:34">
      <c r="E43" s="2">
        <f ca="1">E31</f>
        <v>43244</v>
      </c>
      <c r="F43" s="2">
        <f ca="1" t="shared" ref="F43:AH43" si="5">F31</f>
        <v>43245</v>
      </c>
      <c r="G43" s="2">
        <f ca="1" t="shared" si="5"/>
        <v>43246</v>
      </c>
      <c r="H43" s="2">
        <f ca="1" t="shared" si="5"/>
        <v>43247</v>
      </c>
      <c r="I43" s="2">
        <f ca="1" t="shared" si="5"/>
        <v>43248</v>
      </c>
      <c r="J43" s="2">
        <f ca="1" t="shared" si="5"/>
        <v>43249</v>
      </c>
      <c r="K43" s="2">
        <f ca="1" t="shared" si="5"/>
        <v>43250</v>
      </c>
      <c r="L43" s="2">
        <f ca="1" t="shared" si="5"/>
        <v>43251</v>
      </c>
      <c r="M43" s="2">
        <f ca="1" t="shared" si="5"/>
        <v>43252</v>
      </c>
      <c r="N43" s="2">
        <f ca="1" t="shared" si="5"/>
        <v>43253</v>
      </c>
      <c r="O43" s="2">
        <f ca="1" t="shared" si="5"/>
        <v>43254</v>
      </c>
      <c r="P43" s="2">
        <f ca="1" t="shared" si="5"/>
        <v>43255</v>
      </c>
      <c r="Q43" s="2">
        <f ca="1" t="shared" si="5"/>
        <v>43256</v>
      </c>
      <c r="R43" s="2">
        <f ca="1" t="shared" si="5"/>
        <v>43257</v>
      </c>
      <c r="S43" s="2">
        <f ca="1" t="shared" si="5"/>
        <v>43258</v>
      </c>
      <c r="T43" s="2">
        <f ca="1" t="shared" si="5"/>
        <v>43259</v>
      </c>
      <c r="U43" s="2">
        <f ca="1" t="shared" si="5"/>
        <v>43260</v>
      </c>
      <c r="V43" s="2">
        <f ca="1" t="shared" si="5"/>
        <v>43261</v>
      </c>
      <c r="W43" s="2">
        <f ca="1" t="shared" si="5"/>
        <v>43262</v>
      </c>
      <c r="X43" s="2">
        <f ca="1" t="shared" si="5"/>
        <v>43263</v>
      </c>
      <c r="Y43" s="2">
        <f ca="1" t="shared" si="5"/>
        <v>43264</v>
      </c>
      <c r="Z43" s="2">
        <f ca="1" t="shared" si="5"/>
        <v>43265</v>
      </c>
      <c r="AA43" s="2">
        <f ca="1" t="shared" si="5"/>
        <v>43266</v>
      </c>
      <c r="AB43" s="2">
        <f ca="1" t="shared" si="5"/>
        <v>43267</v>
      </c>
      <c r="AC43" s="2">
        <f ca="1" t="shared" si="5"/>
        <v>43268</v>
      </c>
      <c r="AD43" s="2">
        <f ca="1" t="shared" si="5"/>
        <v>43269</v>
      </c>
      <c r="AE43" s="2">
        <f ca="1" t="shared" si="5"/>
        <v>43270</v>
      </c>
      <c r="AF43" s="2">
        <f ca="1" t="shared" si="5"/>
        <v>43271</v>
      </c>
      <c r="AG43" s="2">
        <f ca="1" t="shared" si="5"/>
        <v>43272</v>
      </c>
      <c r="AH43" s="2">
        <f ca="1" t="shared" si="5"/>
        <v>43273</v>
      </c>
    </row>
    <row r="44" spans="3:34">
      <c r="C44" s="1" t="e">
        <f ca="1">C32</f>
        <v>#N/A</v>
      </c>
      <c r="D44" s="1" t="e">
        <f ca="1">UPPER(INDEX(Activities[活动],MATCH($C44,Activities[Id],0)))</f>
        <v>#N/A</v>
      </c>
      <c r="E44" s="1" t="e">
        <f ca="1" t="shared" ref="E44:AH44" si="6">IF(ISERROR(F32),E32,NA())</f>
        <v>#N/A</v>
      </c>
      <c r="F44" s="1" t="e">
        <f ca="1" t="shared" si="6"/>
        <v>#N/A</v>
      </c>
      <c r="G44" s="1" t="e">
        <f ca="1" t="shared" si="6"/>
        <v>#N/A</v>
      </c>
      <c r="H44" s="1" t="e">
        <f ca="1" t="shared" si="6"/>
        <v>#N/A</v>
      </c>
      <c r="I44" s="1" t="e">
        <f ca="1" t="shared" si="6"/>
        <v>#N/A</v>
      </c>
      <c r="J44" s="1" t="e">
        <f ca="1" t="shared" si="6"/>
        <v>#N/A</v>
      </c>
      <c r="K44" s="1" t="e">
        <f ca="1" t="shared" si="6"/>
        <v>#N/A</v>
      </c>
      <c r="L44" s="1" t="e">
        <f ca="1" t="shared" si="6"/>
        <v>#N/A</v>
      </c>
      <c r="M44" s="1" t="e">
        <f ca="1" t="shared" si="6"/>
        <v>#N/A</v>
      </c>
      <c r="N44" s="1" t="e">
        <f ca="1" t="shared" si="6"/>
        <v>#N/A</v>
      </c>
      <c r="O44" s="1" t="e">
        <f ca="1" t="shared" si="6"/>
        <v>#N/A</v>
      </c>
      <c r="P44" s="1" t="e">
        <f ca="1" t="shared" si="6"/>
        <v>#N/A</v>
      </c>
      <c r="Q44" s="1" t="e">
        <f ca="1" t="shared" si="6"/>
        <v>#N/A</v>
      </c>
      <c r="R44" s="1" t="e">
        <f ca="1" t="shared" si="6"/>
        <v>#N/A</v>
      </c>
      <c r="S44" s="1" t="e">
        <f ca="1" t="shared" si="6"/>
        <v>#N/A</v>
      </c>
      <c r="T44" s="1" t="e">
        <f ca="1" t="shared" si="6"/>
        <v>#N/A</v>
      </c>
      <c r="U44" s="1" t="e">
        <f ca="1" t="shared" si="6"/>
        <v>#N/A</v>
      </c>
      <c r="V44" s="1" t="e">
        <f ca="1" t="shared" si="6"/>
        <v>#N/A</v>
      </c>
      <c r="W44" s="1" t="e">
        <f ca="1" t="shared" si="6"/>
        <v>#N/A</v>
      </c>
      <c r="X44" s="1" t="e">
        <f ca="1" t="shared" si="6"/>
        <v>#N/A</v>
      </c>
      <c r="Y44" s="1" t="e">
        <f ca="1" t="shared" si="6"/>
        <v>#N/A</v>
      </c>
      <c r="Z44" s="1" t="e">
        <f ca="1" t="shared" si="6"/>
        <v>#N/A</v>
      </c>
      <c r="AA44" s="1" t="e">
        <f ca="1" t="shared" si="6"/>
        <v>#N/A</v>
      </c>
      <c r="AB44" s="1" t="e">
        <f ca="1" t="shared" si="6"/>
        <v>#N/A</v>
      </c>
      <c r="AC44" s="1" t="e">
        <f ca="1" t="shared" si="6"/>
        <v>#N/A</v>
      </c>
      <c r="AD44" s="1" t="e">
        <f ca="1" t="shared" si="6"/>
        <v>#N/A</v>
      </c>
      <c r="AE44" s="1" t="e">
        <f ca="1" t="shared" si="6"/>
        <v>#N/A</v>
      </c>
      <c r="AF44" s="1" t="e">
        <f ca="1" t="shared" si="6"/>
        <v>#N/A</v>
      </c>
      <c r="AG44" s="1" t="e">
        <f ca="1" t="shared" si="6"/>
        <v>#N/A</v>
      </c>
      <c r="AH44" s="1" t="e">
        <f ca="1" t="shared" si="6"/>
        <v>#N/A</v>
      </c>
    </row>
    <row r="45" spans="3:34">
      <c r="C45" s="1" t="e">
        <f ca="1" t="shared" ref="C45:C52" si="7">C33</f>
        <v>#N/A</v>
      </c>
      <c r="D45" s="1" t="e">
        <f ca="1">UPPER(INDEX(Activities[活动],MATCH($C45,Activities[Id],0)))</f>
        <v>#N/A</v>
      </c>
      <c r="E45" s="1" t="e">
        <f ca="1" t="shared" ref="E45:AH45" si="8">IF(ISERROR(F33),E33,NA())</f>
        <v>#N/A</v>
      </c>
      <c r="F45" s="1" t="e">
        <f ca="1" t="shared" si="8"/>
        <v>#N/A</v>
      </c>
      <c r="G45" s="1" t="e">
        <f ca="1" t="shared" si="8"/>
        <v>#N/A</v>
      </c>
      <c r="H45" s="1" t="e">
        <f ca="1" t="shared" si="8"/>
        <v>#N/A</v>
      </c>
      <c r="I45" s="1" t="e">
        <f ca="1" t="shared" si="8"/>
        <v>#N/A</v>
      </c>
      <c r="J45" s="1" t="e">
        <f ca="1" t="shared" si="8"/>
        <v>#N/A</v>
      </c>
      <c r="K45" s="1" t="e">
        <f ca="1" t="shared" si="8"/>
        <v>#N/A</v>
      </c>
      <c r="L45" s="1" t="e">
        <f ca="1" t="shared" si="8"/>
        <v>#N/A</v>
      </c>
      <c r="M45" s="1" t="e">
        <f ca="1" t="shared" si="8"/>
        <v>#N/A</v>
      </c>
      <c r="N45" s="1" t="e">
        <f ca="1" t="shared" si="8"/>
        <v>#N/A</v>
      </c>
      <c r="O45" s="1" t="e">
        <f ca="1" t="shared" si="8"/>
        <v>#N/A</v>
      </c>
      <c r="P45" s="1" t="e">
        <f ca="1" t="shared" si="8"/>
        <v>#N/A</v>
      </c>
      <c r="Q45" s="1" t="e">
        <f ca="1" t="shared" si="8"/>
        <v>#N/A</v>
      </c>
      <c r="R45" s="1" t="e">
        <f ca="1" t="shared" si="8"/>
        <v>#N/A</v>
      </c>
      <c r="S45" s="1" t="e">
        <f ca="1" t="shared" si="8"/>
        <v>#N/A</v>
      </c>
      <c r="T45" s="1" t="e">
        <f ca="1" t="shared" si="8"/>
        <v>#N/A</v>
      </c>
      <c r="U45" s="1" t="e">
        <f ca="1" t="shared" si="8"/>
        <v>#N/A</v>
      </c>
      <c r="V45" s="1" t="e">
        <f ca="1" t="shared" si="8"/>
        <v>#N/A</v>
      </c>
      <c r="W45" s="1" t="e">
        <f ca="1" t="shared" si="8"/>
        <v>#N/A</v>
      </c>
      <c r="X45" s="1" t="e">
        <f ca="1" t="shared" si="8"/>
        <v>#N/A</v>
      </c>
      <c r="Y45" s="1" t="e">
        <f ca="1" t="shared" si="8"/>
        <v>#N/A</v>
      </c>
      <c r="Z45" s="1" t="e">
        <f ca="1" t="shared" si="8"/>
        <v>#N/A</v>
      </c>
      <c r="AA45" s="1" t="e">
        <f ca="1" t="shared" si="8"/>
        <v>#N/A</v>
      </c>
      <c r="AB45" s="1" t="e">
        <f ca="1" t="shared" si="8"/>
        <v>#N/A</v>
      </c>
      <c r="AC45" s="1" t="e">
        <f ca="1" t="shared" si="8"/>
        <v>#N/A</v>
      </c>
      <c r="AD45" s="1" t="e">
        <f ca="1" t="shared" si="8"/>
        <v>#N/A</v>
      </c>
      <c r="AE45" s="1" t="e">
        <f ca="1" t="shared" si="8"/>
        <v>#N/A</v>
      </c>
      <c r="AF45" s="1" t="e">
        <f ca="1" t="shared" si="8"/>
        <v>#N/A</v>
      </c>
      <c r="AG45" s="1" t="e">
        <f ca="1" t="shared" si="8"/>
        <v>#N/A</v>
      </c>
      <c r="AH45" s="1" t="e">
        <f ca="1" t="shared" si="8"/>
        <v>#N/A</v>
      </c>
    </row>
    <row r="46" spans="3:34">
      <c r="C46" s="1" t="e">
        <f ca="1" t="shared" si="7"/>
        <v>#N/A</v>
      </c>
      <c r="D46" s="1" t="e">
        <f ca="1">UPPER(INDEX(Activities[活动],MATCH($C46,Activities[Id],0)))</f>
        <v>#N/A</v>
      </c>
      <c r="E46" s="1" t="e">
        <f ca="1" t="shared" ref="E46:AH46" si="9">IF(ISERROR(F34),E34,NA())</f>
        <v>#N/A</v>
      </c>
      <c r="F46" s="1" t="e">
        <f ca="1" t="shared" si="9"/>
        <v>#N/A</v>
      </c>
      <c r="G46" s="1" t="e">
        <f ca="1" t="shared" si="9"/>
        <v>#N/A</v>
      </c>
      <c r="H46" s="1" t="e">
        <f ca="1" t="shared" si="9"/>
        <v>#N/A</v>
      </c>
      <c r="I46" s="1" t="e">
        <f ca="1" t="shared" si="9"/>
        <v>#N/A</v>
      </c>
      <c r="J46" s="1" t="e">
        <f ca="1" t="shared" si="9"/>
        <v>#N/A</v>
      </c>
      <c r="K46" s="1" t="e">
        <f ca="1" t="shared" si="9"/>
        <v>#N/A</v>
      </c>
      <c r="L46" s="1" t="e">
        <f ca="1" t="shared" si="9"/>
        <v>#N/A</v>
      </c>
      <c r="M46" s="1" t="e">
        <f ca="1" t="shared" si="9"/>
        <v>#N/A</v>
      </c>
      <c r="N46" s="1" t="e">
        <f ca="1" t="shared" si="9"/>
        <v>#N/A</v>
      </c>
      <c r="O46" s="1" t="e">
        <f ca="1" t="shared" si="9"/>
        <v>#N/A</v>
      </c>
      <c r="P46" s="1" t="e">
        <f ca="1" t="shared" si="9"/>
        <v>#N/A</v>
      </c>
      <c r="Q46" s="1" t="e">
        <f ca="1" t="shared" si="9"/>
        <v>#N/A</v>
      </c>
      <c r="R46" s="1" t="e">
        <f ca="1" t="shared" si="9"/>
        <v>#N/A</v>
      </c>
      <c r="S46" s="1" t="e">
        <f ca="1" t="shared" si="9"/>
        <v>#N/A</v>
      </c>
      <c r="T46" s="1" t="e">
        <f ca="1" t="shared" si="9"/>
        <v>#N/A</v>
      </c>
      <c r="U46" s="1" t="e">
        <f ca="1" t="shared" si="9"/>
        <v>#N/A</v>
      </c>
      <c r="V46" s="1" t="e">
        <f ca="1" t="shared" si="9"/>
        <v>#N/A</v>
      </c>
      <c r="W46" s="1" t="e">
        <f ca="1" t="shared" si="9"/>
        <v>#N/A</v>
      </c>
      <c r="X46" s="1" t="e">
        <f ca="1" t="shared" si="9"/>
        <v>#N/A</v>
      </c>
      <c r="Y46" s="1" t="e">
        <f ca="1" t="shared" si="9"/>
        <v>#N/A</v>
      </c>
      <c r="Z46" s="1" t="e">
        <f ca="1" t="shared" si="9"/>
        <v>#N/A</v>
      </c>
      <c r="AA46" s="1" t="e">
        <f ca="1" t="shared" si="9"/>
        <v>#N/A</v>
      </c>
      <c r="AB46" s="1" t="e">
        <f ca="1" t="shared" si="9"/>
        <v>#N/A</v>
      </c>
      <c r="AC46" s="1" t="e">
        <f ca="1" t="shared" si="9"/>
        <v>#N/A</v>
      </c>
      <c r="AD46" s="1" t="e">
        <f ca="1" t="shared" si="9"/>
        <v>#N/A</v>
      </c>
      <c r="AE46" s="1" t="e">
        <f ca="1" t="shared" si="9"/>
        <v>#N/A</v>
      </c>
      <c r="AF46" s="1" t="e">
        <f ca="1" t="shared" si="9"/>
        <v>#N/A</v>
      </c>
      <c r="AG46" s="1" t="e">
        <f ca="1" t="shared" si="9"/>
        <v>#N/A</v>
      </c>
      <c r="AH46" s="1" t="e">
        <f ca="1" t="shared" si="9"/>
        <v>#N/A</v>
      </c>
    </row>
    <row r="47" spans="3:34">
      <c r="C47" s="1" t="e">
        <f ca="1" t="shared" si="7"/>
        <v>#N/A</v>
      </c>
      <c r="D47" s="1" t="e">
        <f ca="1">UPPER(INDEX(Activities[活动],MATCH($C47,Activities[Id],0)))</f>
        <v>#N/A</v>
      </c>
      <c r="E47" s="1" t="e">
        <f ca="1" t="shared" ref="E47:AH47" si="10">IF(ISERROR(F35),E35,NA())</f>
        <v>#N/A</v>
      </c>
      <c r="F47" s="1" t="e">
        <f ca="1" t="shared" si="10"/>
        <v>#N/A</v>
      </c>
      <c r="G47" s="1" t="e">
        <f ca="1" t="shared" si="10"/>
        <v>#N/A</v>
      </c>
      <c r="H47" s="1" t="e">
        <f ca="1" t="shared" si="10"/>
        <v>#N/A</v>
      </c>
      <c r="I47" s="1" t="e">
        <f ca="1" t="shared" si="10"/>
        <v>#N/A</v>
      </c>
      <c r="J47" s="1" t="e">
        <f ca="1" t="shared" si="10"/>
        <v>#N/A</v>
      </c>
      <c r="K47" s="1" t="e">
        <f ca="1" t="shared" si="10"/>
        <v>#N/A</v>
      </c>
      <c r="L47" s="1" t="e">
        <f ca="1" t="shared" si="10"/>
        <v>#N/A</v>
      </c>
      <c r="M47" s="1" t="e">
        <f ca="1" t="shared" si="10"/>
        <v>#N/A</v>
      </c>
      <c r="N47" s="1" t="e">
        <f ca="1" t="shared" si="10"/>
        <v>#N/A</v>
      </c>
      <c r="O47" s="1" t="e">
        <f ca="1" t="shared" si="10"/>
        <v>#N/A</v>
      </c>
      <c r="P47" s="1" t="e">
        <f ca="1" t="shared" si="10"/>
        <v>#N/A</v>
      </c>
      <c r="Q47" s="1" t="e">
        <f ca="1" t="shared" si="10"/>
        <v>#N/A</v>
      </c>
      <c r="R47" s="1" t="e">
        <f ca="1" t="shared" si="10"/>
        <v>#N/A</v>
      </c>
      <c r="S47" s="1" t="e">
        <f ca="1" t="shared" si="10"/>
        <v>#N/A</v>
      </c>
      <c r="T47" s="1" t="e">
        <f ca="1" t="shared" si="10"/>
        <v>#N/A</v>
      </c>
      <c r="U47" s="1" t="e">
        <f ca="1" t="shared" si="10"/>
        <v>#N/A</v>
      </c>
      <c r="V47" s="1" t="e">
        <f ca="1" t="shared" si="10"/>
        <v>#N/A</v>
      </c>
      <c r="W47" s="1" t="e">
        <f ca="1" t="shared" si="10"/>
        <v>#N/A</v>
      </c>
      <c r="X47" s="1" t="e">
        <f ca="1" t="shared" si="10"/>
        <v>#N/A</v>
      </c>
      <c r="Y47" s="1" t="e">
        <f ca="1" t="shared" si="10"/>
        <v>#N/A</v>
      </c>
      <c r="Z47" s="1" t="e">
        <f ca="1" t="shared" si="10"/>
        <v>#N/A</v>
      </c>
      <c r="AA47" s="1" t="e">
        <f ca="1" t="shared" si="10"/>
        <v>#N/A</v>
      </c>
      <c r="AB47" s="1" t="e">
        <f ca="1" t="shared" si="10"/>
        <v>#N/A</v>
      </c>
      <c r="AC47" s="1" t="e">
        <f ca="1" t="shared" si="10"/>
        <v>#N/A</v>
      </c>
      <c r="AD47" s="1" t="e">
        <f ca="1" t="shared" si="10"/>
        <v>#N/A</v>
      </c>
      <c r="AE47" s="1" t="e">
        <f ca="1" t="shared" si="10"/>
        <v>#N/A</v>
      </c>
      <c r="AF47" s="1" t="e">
        <f ca="1" t="shared" si="10"/>
        <v>#N/A</v>
      </c>
      <c r="AG47" s="1" t="e">
        <f ca="1" t="shared" si="10"/>
        <v>#N/A</v>
      </c>
      <c r="AH47" s="1" t="e">
        <f ca="1" t="shared" si="10"/>
        <v>#N/A</v>
      </c>
    </row>
    <row r="48" spans="3:34">
      <c r="C48" s="1">
        <f ca="1" t="shared" si="7"/>
        <v>1</v>
      </c>
      <c r="D48" s="1" t="str">
        <f ca="1">UPPER(INDEX(Activities[活动],MATCH($C48,Activities[Id],0)))</f>
        <v>项目开始</v>
      </c>
      <c r="E48" s="1" t="e">
        <f ca="1" t="shared" ref="E48:AH48" si="11">IF(ISERROR(F36),E36,NA())</f>
        <v>#N/A</v>
      </c>
      <c r="F48" s="1" t="e">
        <f ca="1" t="shared" si="11"/>
        <v>#N/A</v>
      </c>
      <c r="G48" s="1" t="e">
        <f ca="1" t="shared" si="11"/>
        <v>#N/A</v>
      </c>
      <c r="H48" s="1">
        <f ca="1" t="shared" si="11"/>
        <v>7.3</v>
      </c>
      <c r="I48" s="1" t="e">
        <f ca="1" t="shared" si="11"/>
        <v>#N/A</v>
      </c>
      <c r="J48" s="1" t="e">
        <f ca="1" t="shared" si="11"/>
        <v>#N/A</v>
      </c>
      <c r="K48" s="1" t="e">
        <f ca="1" t="shared" si="11"/>
        <v>#N/A</v>
      </c>
      <c r="L48" s="1" t="e">
        <f ca="1" t="shared" si="11"/>
        <v>#N/A</v>
      </c>
      <c r="M48" s="1" t="e">
        <f ca="1" t="shared" si="11"/>
        <v>#N/A</v>
      </c>
      <c r="N48" s="1" t="e">
        <f ca="1" t="shared" si="11"/>
        <v>#N/A</v>
      </c>
      <c r="O48" s="1" t="e">
        <f ca="1" t="shared" si="11"/>
        <v>#N/A</v>
      </c>
      <c r="P48" s="1" t="e">
        <f ca="1" t="shared" si="11"/>
        <v>#N/A</v>
      </c>
      <c r="Q48" s="1" t="e">
        <f ca="1" t="shared" si="11"/>
        <v>#N/A</v>
      </c>
      <c r="R48" s="1" t="e">
        <f ca="1" t="shared" si="11"/>
        <v>#N/A</v>
      </c>
      <c r="S48" s="1" t="e">
        <f ca="1" t="shared" si="11"/>
        <v>#N/A</v>
      </c>
      <c r="T48" s="1" t="e">
        <f ca="1" t="shared" si="11"/>
        <v>#N/A</v>
      </c>
      <c r="U48" s="1" t="e">
        <f ca="1" t="shared" si="11"/>
        <v>#N/A</v>
      </c>
      <c r="V48" s="1" t="e">
        <f ca="1" t="shared" si="11"/>
        <v>#N/A</v>
      </c>
      <c r="W48" s="1" t="e">
        <f ca="1" t="shared" si="11"/>
        <v>#N/A</v>
      </c>
      <c r="X48" s="1" t="e">
        <f ca="1" t="shared" si="11"/>
        <v>#N/A</v>
      </c>
      <c r="Y48" s="1" t="e">
        <f ca="1" t="shared" si="11"/>
        <v>#N/A</v>
      </c>
      <c r="Z48" s="1" t="e">
        <f ca="1" t="shared" si="11"/>
        <v>#N/A</v>
      </c>
      <c r="AA48" s="1" t="e">
        <f ca="1" t="shared" si="11"/>
        <v>#N/A</v>
      </c>
      <c r="AB48" s="1" t="e">
        <f ca="1" t="shared" si="11"/>
        <v>#N/A</v>
      </c>
      <c r="AC48" s="1" t="e">
        <f ca="1" t="shared" si="11"/>
        <v>#N/A</v>
      </c>
      <c r="AD48" s="1" t="e">
        <f ca="1" t="shared" si="11"/>
        <v>#N/A</v>
      </c>
      <c r="AE48" s="1" t="e">
        <f ca="1" t="shared" si="11"/>
        <v>#N/A</v>
      </c>
      <c r="AF48" s="1" t="e">
        <f ca="1" t="shared" si="11"/>
        <v>#N/A</v>
      </c>
      <c r="AG48" s="1" t="e">
        <f ca="1" t="shared" si="11"/>
        <v>#N/A</v>
      </c>
      <c r="AH48" s="1" t="e">
        <f ca="1" t="shared" si="11"/>
        <v>#N/A</v>
      </c>
    </row>
    <row r="49" spans="3:34">
      <c r="C49" s="1">
        <f ca="1" t="shared" si="7"/>
        <v>2</v>
      </c>
      <c r="D49" s="1" t="str">
        <f ca="1">UPPER(INDEX(Activities[活动],MATCH($C49,Activities[Id],0)))</f>
        <v>里程碑 1</v>
      </c>
      <c r="E49" s="1" t="e">
        <f ca="1" t="shared" ref="E49:AH49" si="12">IF(ISERROR(F37),E37,NA())</f>
        <v>#N/A</v>
      </c>
      <c r="F49" s="1" t="e">
        <f ca="1" t="shared" si="12"/>
        <v>#N/A</v>
      </c>
      <c r="G49" s="1" t="e">
        <f ca="1" t="shared" si="12"/>
        <v>#N/A</v>
      </c>
      <c r="H49" s="1" t="e">
        <f ca="1" t="shared" si="12"/>
        <v>#N/A</v>
      </c>
      <c r="I49" s="1" t="e">
        <f ca="1" t="shared" si="12"/>
        <v>#N/A</v>
      </c>
      <c r="J49" s="1" t="e">
        <f ca="1" t="shared" si="12"/>
        <v>#N/A</v>
      </c>
      <c r="K49" s="1" t="e">
        <f ca="1" t="shared" si="12"/>
        <v>#N/A</v>
      </c>
      <c r="L49" s="1" t="e">
        <f ca="1" t="shared" si="12"/>
        <v>#N/A</v>
      </c>
      <c r="M49" s="1" t="e">
        <f ca="1" t="shared" si="12"/>
        <v>#N/A</v>
      </c>
      <c r="N49" s="1" t="e">
        <f ca="1" t="shared" si="12"/>
        <v>#N/A</v>
      </c>
      <c r="O49" s="1" t="e">
        <f ca="1" t="shared" si="12"/>
        <v>#N/A</v>
      </c>
      <c r="P49" s="1" t="e">
        <f ca="1" t="shared" si="12"/>
        <v>#N/A</v>
      </c>
      <c r="Q49" s="1" t="e">
        <f ca="1" t="shared" si="12"/>
        <v>#N/A</v>
      </c>
      <c r="R49" s="1" t="e">
        <f ca="1" t="shared" si="12"/>
        <v>#N/A</v>
      </c>
      <c r="S49" s="1" t="e">
        <f ca="1" t="shared" si="12"/>
        <v>#N/A</v>
      </c>
      <c r="T49" s="1" t="e">
        <f ca="1" t="shared" si="12"/>
        <v>#N/A</v>
      </c>
      <c r="U49" s="1">
        <f ca="1" t="shared" si="12"/>
        <v>6.3</v>
      </c>
      <c r="V49" s="1" t="e">
        <f ca="1" t="shared" si="12"/>
        <v>#N/A</v>
      </c>
      <c r="W49" s="1" t="e">
        <f ca="1" t="shared" si="12"/>
        <v>#N/A</v>
      </c>
      <c r="X49" s="1" t="e">
        <f ca="1" t="shared" si="12"/>
        <v>#N/A</v>
      </c>
      <c r="Y49" s="1" t="e">
        <f ca="1" t="shared" si="12"/>
        <v>#N/A</v>
      </c>
      <c r="Z49" s="1" t="e">
        <f ca="1" t="shared" si="12"/>
        <v>#N/A</v>
      </c>
      <c r="AA49" s="1" t="e">
        <f ca="1" t="shared" si="12"/>
        <v>#N/A</v>
      </c>
      <c r="AB49" s="1" t="e">
        <f ca="1" t="shared" si="12"/>
        <v>#N/A</v>
      </c>
      <c r="AC49" s="1" t="e">
        <f ca="1" t="shared" si="12"/>
        <v>#N/A</v>
      </c>
      <c r="AD49" s="1" t="e">
        <f ca="1" t="shared" si="12"/>
        <v>#N/A</v>
      </c>
      <c r="AE49" s="1" t="e">
        <f ca="1" t="shared" si="12"/>
        <v>#N/A</v>
      </c>
      <c r="AF49" s="1" t="e">
        <f ca="1" t="shared" si="12"/>
        <v>#N/A</v>
      </c>
      <c r="AG49" s="1" t="e">
        <f ca="1" t="shared" si="12"/>
        <v>#N/A</v>
      </c>
      <c r="AH49" s="1" t="e">
        <f ca="1" t="shared" si="12"/>
        <v>#N/A</v>
      </c>
    </row>
    <row r="50" spans="3:34">
      <c r="C50" s="1">
        <f ca="1" t="shared" si="7"/>
        <v>3</v>
      </c>
      <c r="D50" s="1" t="str">
        <f ca="1">UPPER(INDEX(Activities[活动],MATCH($C50,Activities[Id],0)))</f>
        <v>里程碑 2</v>
      </c>
      <c r="E50" s="1" t="e">
        <f ca="1" t="shared" ref="E50:AH50" si="13">IF(ISERROR(F38),E38,NA())</f>
        <v>#N/A</v>
      </c>
      <c r="F50" s="1" t="e">
        <f ca="1" t="shared" si="13"/>
        <v>#N/A</v>
      </c>
      <c r="G50" s="1" t="e">
        <f ca="1" t="shared" si="13"/>
        <v>#N/A</v>
      </c>
      <c r="H50" s="1" t="e">
        <f ca="1" t="shared" si="13"/>
        <v>#N/A</v>
      </c>
      <c r="I50" s="1" t="e">
        <f ca="1" t="shared" si="13"/>
        <v>#N/A</v>
      </c>
      <c r="J50" s="1" t="e">
        <f ca="1" t="shared" si="13"/>
        <v>#N/A</v>
      </c>
      <c r="K50" s="1" t="e">
        <f ca="1" t="shared" si="13"/>
        <v>#N/A</v>
      </c>
      <c r="L50" s="1" t="e">
        <f ca="1" t="shared" si="13"/>
        <v>#N/A</v>
      </c>
      <c r="M50" s="1" t="e">
        <f ca="1" t="shared" si="13"/>
        <v>#N/A</v>
      </c>
      <c r="N50" s="1" t="e">
        <f ca="1" t="shared" si="13"/>
        <v>#N/A</v>
      </c>
      <c r="O50" s="1" t="e">
        <f ca="1" t="shared" si="13"/>
        <v>#N/A</v>
      </c>
      <c r="P50" s="1" t="e">
        <f ca="1" t="shared" si="13"/>
        <v>#N/A</v>
      </c>
      <c r="Q50" s="1" t="e">
        <f ca="1" t="shared" si="13"/>
        <v>#N/A</v>
      </c>
      <c r="R50" s="1" t="e">
        <f ca="1" t="shared" si="13"/>
        <v>#N/A</v>
      </c>
      <c r="S50" s="1" t="e">
        <f ca="1" t="shared" si="13"/>
        <v>#N/A</v>
      </c>
      <c r="T50" s="1" t="e">
        <f ca="1" t="shared" si="13"/>
        <v>#N/A</v>
      </c>
      <c r="U50" s="1" t="e">
        <f ca="1" t="shared" si="13"/>
        <v>#N/A</v>
      </c>
      <c r="V50" s="1">
        <f ca="1" t="shared" si="13"/>
        <v>5.3</v>
      </c>
      <c r="W50" s="1" t="e">
        <f ca="1" t="shared" si="13"/>
        <v>#N/A</v>
      </c>
      <c r="X50" s="1" t="e">
        <f ca="1" t="shared" si="13"/>
        <v>#N/A</v>
      </c>
      <c r="Y50" s="1" t="e">
        <f ca="1" t="shared" si="13"/>
        <v>#N/A</v>
      </c>
      <c r="Z50" s="1" t="e">
        <f ca="1" t="shared" si="13"/>
        <v>#N/A</v>
      </c>
      <c r="AA50" s="1" t="e">
        <f ca="1" t="shared" si="13"/>
        <v>#N/A</v>
      </c>
      <c r="AB50" s="1" t="e">
        <f ca="1" t="shared" si="13"/>
        <v>#N/A</v>
      </c>
      <c r="AC50" s="1" t="e">
        <f ca="1" t="shared" si="13"/>
        <v>#N/A</v>
      </c>
      <c r="AD50" s="1" t="e">
        <f ca="1" t="shared" si="13"/>
        <v>#N/A</v>
      </c>
      <c r="AE50" s="1" t="e">
        <f ca="1" t="shared" si="13"/>
        <v>#N/A</v>
      </c>
      <c r="AF50" s="1" t="e">
        <f ca="1" t="shared" si="13"/>
        <v>#N/A</v>
      </c>
      <c r="AG50" s="1" t="e">
        <f ca="1" t="shared" si="13"/>
        <v>#N/A</v>
      </c>
      <c r="AH50" s="1" t="e">
        <f ca="1" t="shared" si="13"/>
        <v>#N/A</v>
      </c>
    </row>
    <row r="51" spans="3:34">
      <c r="C51" s="1">
        <f ca="1" t="shared" si="7"/>
        <v>4</v>
      </c>
      <c r="D51" s="1" t="str">
        <f ca="1">UPPER(INDEX(Activities[活动],MATCH($C51,Activities[Id],0)))</f>
        <v>里程碑 3</v>
      </c>
      <c r="E51" s="1" t="e">
        <f ca="1" t="shared" ref="E51:AH51" si="14">IF(ISERROR(F39),E39,NA())</f>
        <v>#N/A</v>
      </c>
      <c r="F51" s="1" t="e">
        <f ca="1" t="shared" si="14"/>
        <v>#N/A</v>
      </c>
      <c r="G51" s="1" t="e">
        <f ca="1" t="shared" si="14"/>
        <v>#N/A</v>
      </c>
      <c r="H51" s="1" t="e">
        <f ca="1" t="shared" si="14"/>
        <v>#N/A</v>
      </c>
      <c r="I51" s="1" t="e">
        <f ca="1" t="shared" si="14"/>
        <v>#N/A</v>
      </c>
      <c r="J51" s="1" t="e">
        <f ca="1" t="shared" si="14"/>
        <v>#N/A</v>
      </c>
      <c r="K51" s="1" t="e">
        <f ca="1" t="shared" si="14"/>
        <v>#N/A</v>
      </c>
      <c r="L51" s="1" t="e">
        <f ca="1" t="shared" si="14"/>
        <v>#N/A</v>
      </c>
      <c r="M51" s="1" t="e">
        <f ca="1" t="shared" si="14"/>
        <v>#N/A</v>
      </c>
      <c r="N51" s="1" t="e">
        <f ca="1" t="shared" si="14"/>
        <v>#N/A</v>
      </c>
      <c r="O51" s="1" t="e">
        <f ca="1" t="shared" si="14"/>
        <v>#N/A</v>
      </c>
      <c r="P51" s="1" t="e">
        <f ca="1" t="shared" si="14"/>
        <v>#N/A</v>
      </c>
      <c r="Q51" s="1" t="e">
        <f ca="1" t="shared" si="14"/>
        <v>#N/A</v>
      </c>
      <c r="R51" s="1" t="e">
        <f ca="1" t="shared" si="14"/>
        <v>#N/A</v>
      </c>
      <c r="S51" s="1" t="e">
        <f ca="1" t="shared" si="14"/>
        <v>#N/A</v>
      </c>
      <c r="T51" s="1" t="e">
        <f ca="1" t="shared" si="14"/>
        <v>#N/A</v>
      </c>
      <c r="U51" s="1" t="e">
        <f ca="1" t="shared" si="14"/>
        <v>#N/A</v>
      </c>
      <c r="V51" s="1" t="e">
        <f ca="1" t="shared" si="14"/>
        <v>#N/A</v>
      </c>
      <c r="W51" s="1" t="e">
        <f ca="1" t="shared" si="14"/>
        <v>#N/A</v>
      </c>
      <c r="X51" s="1">
        <f ca="1" t="shared" si="14"/>
        <v>4.3</v>
      </c>
      <c r="Y51" s="1" t="e">
        <f ca="1" t="shared" si="14"/>
        <v>#N/A</v>
      </c>
      <c r="Z51" s="1" t="e">
        <f ca="1" t="shared" si="14"/>
        <v>#N/A</v>
      </c>
      <c r="AA51" s="1" t="e">
        <f ca="1" t="shared" si="14"/>
        <v>#N/A</v>
      </c>
      <c r="AB51" s="1" t="e">
        <f ca="1" t="shared" si="14"/>
        <v>#N/A</v>
      </c>
      <c r="AC51" s="1" t="e">
        <f ca="1" t="shared" si="14"/>
        <v>#N/A</v>
      </c>
      <c r="AD51" s="1" t="e">
        <f ca="1" t="shared" si="14"/>
        <v>#N/A</v>
      </c>
      <c r="AE51" s="1" t="e">
        <f ca="1" t="shared" si="14"/>
        <v>#N/A</v>
      </c>
      <c r="AF51" s="1" t="e">
        <f ca="1" t="shared" si="14"/>
        <v>#N/A</v>
      </c>
      <c r="AG51" s="1" t="e">
        <f ca="1" t="shared" si="14"/>
        <v>#N/A</v>
      </c>
      <c r="AH51" s="1" t="e">
        <f ca="1" t="shared" si="14"/>
        <v>#N/A</v>
      </c>
    </row>
    <row r="52" spans="3:34">
      <c r="C52" s="1">
        <f ca="1" t="shared" si="7"/>
        <v>5</v>
      </c>
      <c r="D52" s="1" t="str">
        <f ca="1">UPPER(INDEX(Activities[活动],MATCH($C52,Activities[Id],0)))</f>
        <v>里程碑 4</v>
      </c>
      <c r="E52" s="1" t="e">
        <f ca="1" t="shared" ref="E52:AH52" si="15">IF(ISERROR(F40),E40,NA())</f>
        <v>#N/A</v>
      </c>
      <c r="F52" s="1" t="e">
        <f ca="1" t="shared" si="15"/>
        <v>#N/A</v>
      </c>
      <c r="G52" s="1" t="e">
        <f ca="1" t="shared" si="15"/>
        <v>#N/A</v>
      </c>
      <c r="H52" s="1" t="e">
        <f ca="1" t="shared" si="15"/>
        <v>#N/A</v>
      </c>
      <c r="I52" s="1" t="e">
        <f ca="1" t="shared" si="15"/>
        <v>#N/A</v>
      </c>
      <c r="J52" s="1" t="e">
        <f ca="1" t="shared" si="15"/>
        <v>#N/A</v>
      </c>
      <c r="K52" s="1" t="e">
        <f ca="1" t="shared" si="15"/>
        <v>#N/A</v>
      </c>
      <c r="L52" s="1" t="e">
        <f ca="1" t="shared" si="15"/>
        <v>#N/A</v>
      </c>
      <c r="M52" s="1" t="e">
        <f ca="1" t="shared" si="15"/>
        <v>#N/A</v>
      </c>
      <c r="N52" s="1" t="e">
        <f ca="1" t="shared" si="15"/>
        <v>#N/A</v>
      </c>
      <c r="O52" s="1" t="e">
        <f ca="1" t="shared" si="15"/>
        <v>#N/A</v>
      </c>
      <c r="P52" s="1" t="e">
        <f ca="1" t="shared" si="15"/>
        <v>#N/A</v>
      </c>
      <c r="Q52" s="1" t="e">
        <f ca="1" t="shared" si="15"/>
        <v>#N/A</v>
      </c>
      <c r="R52" s="1" t="e">
        <f ca="1" t="shared" si="15"/>
        <v>#N/A</v>
      </c>
      <c r="S52" s="1" t="e">
        <f ca="1" t="shared" si="15"/>
        <v>#N/A</v>
      </c>
      <c r="T52" s="1" t="e">
        <f ca="1" t="shared" si="15"/>
        <v>#N/A</v>
      </c>
      <c r="U52" s="1" t="e">
        <f ca="1" t="shared" si="15"/>
        <v>#N/A</v>
      </c>
      <c r="V52" s="1" t="e">
        <f ca="1" t="shared" si="15"/>
        <v>#N/A</v>
      </c>
      <c r="W52" s="1" t="e">
        <f ca="1" t="shared" si="15"/>
        <v>#N/A</v>
      </c>
      <c r="X52" s="1" t="e">
        <f ca="1" t="shared" si="15"/>
        <v>#N/A</v>
      </c>
      <c r="Y52" s="1" t="e">
        <f ca="1" t="shared" si="15"/>
        <v>#N/A</v>
      </c>
      <c r="Z52" s="1" t="e">
        <f ca="1" t="shared" si="15"/>
        <v>#N/A</v>
      </c>
      <c r="AA52" s="1" t="e">
        <f ca="1" t="shared" si="15"/>
        <v>#N/A</v>
      </c>
      <c r="AB52" s="1" t="e">
        <f ca="1" t="shared" si="15"/>
        <v>#N/A</v>
      </c>
      <c r="AC52" s="1" t="e">
        <f ca="1" t="shared" si="15"/>
        <v>#N/A</v>
      </c>
      <c r="AD52" s="1" t="e">
        <f ca="1" t="shared" si="15"/>
        <v>#N/A</v>
      </c>
      <c r="AE52" s="1" t="e">
        <f ca="1" t="shared" si="15"/>
        <v>#N/A</v>
      </c>
      <c r="AF52" s="1" t="e">
        <f ca="1" t="shared" si="15"/>
        <v>#N/A</v>
      </c>
      <c r="AG52" s="1" t="e">
        <f ca="1" t="shared" si="15"/>
        <v>#N/A</v>
      </c>
      <c r="AH52" s="1" t="e">
        <f ca="1" t="shared" si="15"/>
        <v>#N/A</v>
      </c>
    </row>
    <row r="55" spans="5:34">
      <c r="E55" s="2">
        <f ca="1">E31</f>
        <v>43244</v>
      </c>
      <c r="F55" s="2">
        <f ca="1" t="shared" ref="F55:AH55" si="16">F31</f>
        <v>43245</v>
      </c>
      <c r="G55" s="2">
        <f ca="1" t="shared" si="16"/>
        <v>43246</v>
      </c>
      <c r="H55" s="2">
        <f ca="1" t="shared" si="16"/>
        <v>43247</v>
      </c>
      <c r="I55" s="2">
        <f ca="1" t="shared" si="16"/>
        <v>43248</v>
      </c>
      <c r="J55" s="2">
        <f ca="1" t="shared" si="16"/>
        <v>43249</v>
      </c>
      <c r="K55" s="2">
        <f ca="1" t="shared" si="16"/>
        <v>43250</v>
      </c>
      <c r="L55" s="2">
        <f ca="1" t="shared" si="16"/>
        <v>43251</v>
      </c>
      <c r="M55" s="2">
        <f ca="1" t="shared" si="16"/>
        <v>43252</v>
      </c>
      <c r="N55" s="2">
        <f ca="1" t="shared" si="16"/>
        <v>43253</v>
      </c>
      <c r="O55" s="2">
        <f ca="1" t="shared" si="16"/>
        <v>43254</v>
      </c>
      <c r="P55" s="2">
        <f ca="1" t="shared" si="16"/>
        <v>43255</v>
      </c>
      <c r="Q55" s="2">
        <f ca="1" t="shared" si="16"/>
        <v>43256</v>
      </c>
      <c r="R55" s="2">
        <f ca="1" t="shared" si="16"/>
        <v>43257</v>
      </c>
      <c r="S55" s="2">
        <f ca="1" t="shared" si="16"/>
        <v>43258</v>
      </c>
      <c r="T55" s="2">
        <f ca="1" t="shared" si="16"/>
        <v>43259</v>
      </c>
      <c r="U55" s="2">
        <f ca="1" t="shared" si="16"/>
        <v>43260</v>
      </c>
      <c r="V55" s="2">
        <f ca="1" t="shared" si="16"/>
        <v>43261</v>
      </c>
      <c r="W55" s="2">
        <f ca="1" t="shared" si="16"/>
        <v>43262</v>
      </c>
      <c r="X55" s="2">
        <f ca="1" t="shared" si="16"/>
        <v>43263</v>
      </c>
      <c r="Y55" s="2">
        <f ca="1" t="shared" si="16"/>
        <v>43264</v>
      </c>
      <c r="Z55" s="2">
        <f ca="1" t="shared" si="16"/>
        <v>43265</v>
      </c>
      <c r="AA55" s="2">
        <f ca="1" t="shared" si="16"/>
        <v>43266</v>
      </c>
      <c r="AB55" s="2">
        <f ca="1" t="shared" si="16"/>
        <v>43267</v>
      </c>
      <c r="AC55" s="2">
        <f ca="1" t="shared" si="16"/>
        <v>43268</v>
      </c>
      <c r="AD55" s="2">
        <f ca="1" t="shared" si="16"/>
        <v>43269</v>
      </c>
      <c r="AE55" s="2">
        <f ca="1" t="shared" si="16"/>
        <v>43270</v>
      </c>
      <c r="AF55" s="2">
        <f ca="1" t="shared" si="16"/>
        <v>43271</v>
      </c>
      <c r="AG55" s="2">
        <f ca="1" t="shared" si="16"/>
        <v>43272</v>
      </c>
      <c r="AH55" s="2">
        <f ca="1" t="shared" si="16"/>
        <v>43273</v>
      </c>
    </row>
    <row r="56" spans="4:34">
      <c r="D56" s="1" t="s">
        <v>28</v>
      </c>
      <c r="E56" s="1" t="e">
        <f ca="1" t="shared" ref="E56:AH56" si="17">IF(E55=$D$3,5,NA())</f>
        <v>#N/A</v>
      </c>
      <c r="F56" s="1" t="e">
        <f ca="1" t="shared" si="17"/>
        <v>#N/A</v>
      </c>
      <c r="G56" s="1" t="e">
        <f ca="1" t="shared" si="17"/>
        <v>#N/A</v>
      </c>
      <c r="H56" s="1">
        <f ca="1" t="shared" si="17"/>
        <v>5</v>
      </c>
      <c r="I56" s="1" t="e">
        <f ca="1" t="shared" si="17"/>
        <v>#N/A</v>
      </c>
      <c r="J56" s="1" t="e">
        <f ca="1" t="shared" si="17"/>
        <v>#N/A</v>
      </c>
      <c r="K56" s="1" t="e">
        <f ca="1" t="shared" si="17"/>
        <v>#N/A</v>
      </c>
      <c r="L56" s="1" t="e">
        <f ca="1" t="shared" si="17"/>
        <v>#N/A</v>
      </c>
      <c r="M56" s="1" t="e">
        <f ca="1" t="shared" si="17"/>
        <v>#N/A</v>
      </c>
      <c r="N56" s="1" t="e">
        <f ca="1" t="shared" si="17"/>
        <v>#N/A</v>
      </c>
      <c r="O56" s="1" t="e">
        <f ca="1" t="shared" si="17"/>
        <v>#N/A</v>
      </c>
      <c r="P56" s="1" t="e">
        <f ca="1" t="shared" si="17"/>
        <v>#N/A</v>
      </c>
      <c r="Q56" s="1" t="e">
        <f ca="1" t="shared" si="17"/>
        <v>#N/A</v>
      </c>
      <c r="R56" s="1" t="e">
        <f ca="1" t="shared" si="17"/>
        <v>#N/A</v>
      </c>
      <c r="S56" s="1" t="e">
        <f ca="1" t="shared" si="17"/>
        <v>#N/A</v>
      </c>
      <c r="T56" s="1" t="e">
        <f ca="1" t="shared" si="17"/>
        <v>#N/A</v>
      </c>
      <c r="U56" s="1" t="e">
        <f ca="1" t="shared" si="17"/>
        <v>#N/A</v>
      </c>
      <c r="V56" s="1" t="e">
        <f ca="1" t="shared" si="17"/>
        <v>#N/A</v>
      </c>
      <c r="W56" s="1" t="e">
        <f ca="1" t="shared" si="17"/>
        <v>#N/A</v>
      </c>
      <c r="X56" s="1" t="e">
        <f ca="1" t="shared" si="17"/>
        <v>#N/A</v>
      </c>
      <c r="Y56" s="1" t="e">
        <f ca="1" t="shared" si="17"/>
        <v>#N/A</v>
      </c>
      <c r="Z56" s="1" t="e">
        <f ca="1" t="shared" si="17"/>
        <v>#N/A</v>
      </c>
      <c r="AA56" s="1" t="e">
        <f ca="1" t="shared" si="17"/>
        <v>#N/A</v>
      </c>
      <c r="AB56" s="1" t="e">
        <f ca="1" t="shared" si="17"/>
        <v>#N/A</v>
      </c>
      <c r="AC56" s="1" t="e">
        <f ca="1" t="shared" si="17"/>
        <v>#N/A</v>
      </c>
      <c r="AD56" s="1" t="e">
        <f ca="1" t="shared" si="17"/>
        <v>#N/A</v>
      </c>
      <c r="AE56" s="1" t="e">
        <f ca="1" t="shared" si="17"/>
        <v>#N/A</v>
      </c>
      <c r="AF56" s="1" t="e">
        <f ca="1" t="shared" si="17"/>
        <v>#N/A</v>
      </c>
      <c r="AG56" s="1" t="e">
        <f ca="1" t="shared" si="17"/>
        <v>#N/A</v>
      </c>
      <c r="AH56" s="1" t="e">
        <f ca="1" t="shared" si="17"/>
        <v>#N/A</v>
      </c>
    </row>
    <row r="58" spans="4:34">
      <c r="D58" s="4">
        <f ca="1">DATE(YEAR(MIN(E55:AH55)),MONTH(MIN(E55:AH55)),1)</f>
        <v>43221</v>
      </c>
      <c r="E58" s="1">
        <f ca="1">IF(MEDIAN($D58,E$55,EOMONTH($D58,0))=E$55,0.5,NA())</f>
        <v>0.5</v>
      </c>
      <c r="F58" s="1">
        <f ca="1" t="shared" ref="F58:AH58" si="18">IF(MEDIAN($D58,F$55,EOMONTH($D58,0))=F$55,0.5,NA())</f>
        <v>0.5</v>
      </c>
      <c r="G58" s="1">
        <f ca="1" t="shared" si="18"/>
        <v>0.5</v>
      </c>
      <c r="H58" s="1">
        <f ca="1" t="shared" si="18"/>
        <v>0.5</v>
      </c>
      <c r="I58" s="1">
        <f ca="1" t="shared" si="18"/>
        <v>0.5</v>
      </c>
      <c r="J58" s="1">
        <f ca="1" t="shared" si="18"/>
        <v>0.5</v>
      </c>
      <c r="K58" s="1">
        <f ca="1" t="shared" si="18"/>
        <v>0.5</v>
      </c>
      <c r="L58" s="1">
        <f ca="1" t="shared" si="18"/>
        <v>0.5</v>
      </c>
      <c r="M58" s="1" t="e">
        <f ca="1" t="shared" si="18"/>
        <v>#N/A</v>
      </c>
      <c r="N58" s="1" t="e">
        <f ca="1" t="shared" si="18"/>
        <v>#N/A</v>
      </c>
      <c r="O58" s="1" t="e">
        <f ca="1" t="shared" si="18"/>
        <v>#N/A</v>
      </c>
      <c r="P58" s="1" t="e">
        <f ca="1" t="shared" si="18"/>
        <v>#N/A</v>
      </c>
      <c r="Q58" s="1" t="e">
        <f ca="1" t="shared" si="18"/>
        <v>#N/A</v>
      </c>
      <c r="R58" s="1" t="e">
        <f ca="1" t="shared" si="18"/>
        <v>#N/A</v>
      </c>
      <c r="S58" s="1" t="e">
        <f ca="1" t="shared" si="18"/>
        <v>#N/A</v>
      </c>
      <c r="T58" s="1" t="e">
        <f ca="1" t="shared" si="18"/>
        <v>#N/A</v>
      </c>
      <c r="U58" s="1" t="e">
        <f ca="1" t="shared" si="18"/>
        <v>#N/A</v>
      </c>
      <c r="V58" s="1" t="e">
        <f ca="1" t="shared" si="18"/>
        <v>#N/A</v>
      </c>
      <c r="W58" s="1" t="e">
        <f ca="1" t="shared" si="18"/>
        <v>#N/A</v>
      </c>
      <c r="X58" s="1" t="e">
        <f ca="1" t="shared" si="18"/>
        <v>#N/A</v>
      </c>
      <c r="Y58" s="1" t="e">
        <f ca="1" t="shared" si="18"/>
        <v>#N/A</v>
      </c>
      <c r="Z58" s="1" t="e">
        <f ca="1" t="shared" si="18"/>
        <v>#N/A</v>
      </c>
      <c r="AA58" s="1" t="e">
        <f ca="1" t="shared" si="18"/>
        <v>#N/A</v>
      </c>
      <c r="AB58" s="1" t="e">
        <f ca="1" t="shared" si="18"/>
        <v>#N/A</v>
      </c>
      <c r="AC58" s="1" t="e">
        <f ca="1" t="shared" si="18"/>
        <v>#N/A</v>
      </c>
      <c r="AD58" s="1" t="e">
        <f ca="1" t="shared" si="18"/>
        <v>#N/A</v>
      </c>
      <c r="AE58" s="1" t="e">
        <f ca="1" t="shared" si="18"/>
        <v>#N/A</v>
      </c>
      <c r="AF58" s="1" t="e">
        <f ca="1" t="shared" si="18"/>
        <v>#N/A</v>
      </c>
      <c r="AG58" s="1" t="e">
        <f ca="1" t="shared" si="18"/>
        <v>#N/A</v>
      </c>
      <c r="AH58" s="1" t="e">
        <f ca="1" t="shared" si="18"/>
        <v>#N/A</v>
      </c>
    </row>
    <row r="59" spans="4:34">
      <c r="D59" s="5" t="str">
        <f ca="1">TEXT(D58,"[$-804]yyyy年m月")&amp;" - Top Band"</f>
        <v>2018年5月 - Top Band</v>
      </c>
      <c r="E59" s="1">
        <f ca="1">E58+12.5</f>
        <v>13</v>
      </c>
      <c r="F59" s="1">
        <f ca="1" t="shared" ref="F59:AH59" si="19">F58+12.5</f>
        <v>13</v>
      </c>
      <c r="G59" s="1">
        <f ca="1" t="shared" si="19"/>
        <v>13</v>
      </c>
      <c r="H59" s="1">
        <f ca="1" t="shared" si="19"/>
        <v>13</v>
      </c>
      <c r="I59" s="1">
        <f ca="1" t="shared" si="19"/>
        <v>13</v>
      </c>
      <c r="J59" s="1">
        <f ca="1" t="shared" si="19"/>
        <v>13</v>
      </c>
      <c r="K59" s="1">
        <f ca="1" t="shared" si="19"/>
        <v>13</v>
      </c>
      <c r="L59" s="1">
        <f ca="1" t="shared" si="19"/>
        <v>13</v>
      </c>
      <c r="M59" s="1" t="e">
        <f ca="1" t="shared" si="19"/>
        <v>#N/A</v>
      </c>
      <c r="N59" s="1" t="e">
        <f ca="1" t="shared" si="19"/>
        <v>#N/A</v>
      </c>
      <c r="O59" s="1" t="e">
        <f ca="1" t="shared" si="19"/>
        <v>#N/A</v>
      </c>
      <c r="P59" s="1" t="e">
        <f ca="1" t="shared" si="19"/>
        <v>#N/A</v>
      </c>
      <c r="Q59" s="1" t="e">
        <f ca="1" t="shared" si="19"/>
        <v>#N/A</v>
      </c>
      <c r="R59" s="1" t="e">
        <f ca="1" t="shared" si="19"/>
        <v>#N/A</v>
      </c>
      <c r="S59" s="1" t="e">
        <f ca="1" t="shared" si="19"/>
        <v>#N/A</v>
      </c>
      <c r="T59" s="1" t="e">
        <f ca="1" t="shared" si="19"/>
        <v>#N/A</v>
      </c>
      <c r="U59" s="1" t="e">
        <f ca="1" t="shared" si="19"/>
        <v>#N/A</v>
      </c>
      <c r="V59" s="1" t="e">
        <f ca="1" t="shared" si="19"/>
        <v>#N/A</v>
      </c>
      <c r="W59" s="1" t="e">
        <f ca="1" t="shared" si="19"/>
        <v>#N/A</v>
      </c>
      <c r="X59" s="1" t="e">
        <f ca="1" t="shared" si="19"/>
        <v>#N/A</v>
      </c>
      <c r="Y59" s="1" t="e">
        <f ca="1" t="shared" si="19"/>
        <v>#N/A</v>
      </c>
      <c r="Z59" s="1" t="e">
        <f ca="1" t="shared" si="19"/>
        <v>#N/A</v>
      </c>
      <c r="AA59" s="1" t="e">
        <f ca="1" t="shared" si="19"/>
        <v>#N/A</v>
      </c>
      <c r="AB59" s="1" t="e">
        <f ca="1" t="shared" si="19"/>
        <v>#N/A</v>
      </c>
      <c r="AC59" s="1" t="e">
        <f ca="1" t="shared" si="19"/>
        <v>#N/A</v>
      </c>
      <c r="AD59" s="1" t="e">
        <f ca="1" t="shared" si="19"/>
        <v>#N/A</v>
      </c>
      <c r="AE59" s="1" t="e">
        <f ca="1" t="shared" si="19"/>
        <v>#N/A</v>
      </c>
      <c r="AF59" s="1" t="e">
        <f ca="1" t="shared" si="19"/>
        <v>#N/A</v>
      </c>
      <c r="AG59" s="1" t="e">
        <f ca="1" t="shared" si="19"/>
        <v>#N/A</v>
      </c>
      <c r="AH59" s="1" t="e">
        <f ca="1" t="shared" si="19"/>
        <v>#N/A</v>
      </c>
    </row>
    <row r="60" spans="4:4">
      <c r="D60" s="5"/>
    </row>
    <row r="61" spans="4:34">
      <c r="D61" s="4">
        <f ca="1">EOMONTH(D58,0)+1</f>
        <v>43252</v>
      </c>
      <c r="E61" s="1" t="e">
        <f ca="1">IF(MEDIAN($D61,E$55,EOMONTH($D61,0))=E$55,0.5,NA())</f>
        <v>#N/A</v>
      </c>
      <c r="F61" s="1" t="e">
        <f ca="1" t="shared" ref="F61:AH61" si="20">IF(MEDIAN($D61,F$55,EOMONTH($D61,0))=F$55,0.5,NA())</f>
        <v>#N/A</v>
      </c>
      <c r="G61" s="1" t="e">
        <f ca="1" t="shared" si="20"/>
        <v>#N/A</v>
      </c>
      <c r="H61" s="1" t="e">
        <f ca="1" t="shared" si="20"/>
        <v>#N/A</v>
      </c>
      <c r="I61" s="1" t="e">
        <f ca="1" t="shared" si="20"/>
        <v>#N/A</v>
      </c>
      <c r="J61" s="1" t="e">
        <f ca="1" t="shared" si="20"/>
        <v>#N/A</v>
      </c>
      <c r="K61" s="1" t="e">
        <f ca="1" t="shared" si="20"/>
        <v>#N/A</v>
      </c>
      <c r="L61" s="1" t="e">
        <f ca="1" t="shared" si="20"/>
        <v>#N/A</v>
      </c>
      <c r="M61" s="1">
        <f ca="1" t="shared" si="20"/>
        <v>0.5</v>
      </c>
      <c r="N61" s="1">
        <f ca="1" t="shared" si="20"/>
        <v>0.5</v>
      </c>
      <c r="O61" s="1">
        <f ca="1" t="shared" si="20"/>
        <v>0.5</v>
      </c>
      <c r="P61" s="1">
        <f ca="1" t="shared" si="20"/>
        <v>0.5</v>
      </c>
      <c r="Q61" s="1">
        <f ca="1" t="shared" si="20"/>
        <v>0.5</v>
      </c>
      <c r="R61" s="1">
        <f ca="1" t="shared" si="20"/>
        <v>0.5</v>
      </c>
      <c r="S61" s="1">
        <f ca="1" t="shared" si="20"/>
        <v>0.5</v>
      </c>
      <c r="T61" s="1">
        <f ca="1" t="shared" si="20"/>
        <v>0.5</v>
      </c>
      <c r="U61" s="1">
        <f ca="1" t="shared" si="20"/>
        <v>0.5</v>
      </c>
      <c r="V61" s="1">
        <f ca="1" t="shared" si="20"/>
        <v>0.5</v>
      </c>
      <c r="W61" s="1">
        <f ca="1" t="shared" si="20"/>
        <v>0.5</v>
      </c>
      <c r="X61" s="1">
        <f ca="1" t="shared" si="20"/>
        <v>0.5</v>
      </c>
      <c r="Y61" s="1">
        <f ca="1" t="shared" si="20"/>
        <v>0.5</v>
      </c>
      <c r="Z61" s="1">
        <f ca="1" t="shared" si="20"/>
        <v>0.5</v>
      </c>
      <c r="AA61" s="1">
        <f ca="1" t="shared" si="20"/>
        <v>0.5</v>
      </c>
      <c r="AB61" s="1">
        <f ca="1" t="shared" si="20"/>
        <v>0.5</v>
      </c>
      <c r="AC61" s="1">
        <f ca="1" t="shared" si="20"/>
        <v>0.5</v>
      </c>
      <c r="AD61" s="1">
        <f ca="1" t="shared" si="20"/>
        <v>0.5</v>
      </c>
      <c r="AE61" s="1">
        <f ca="1" t="shared" si="20"/>
        <v>0.5</v>
      </c>
      <c r="AF61" s="1">
        <f ca="1" t="shared" si="20"/>
        <v>0.5</v>
      </c>
      <c r="AG61" s="1">
        <f ca="1" t="shared" si="20"/>
        <v>0.5</v>
      </c>
      <c r="AH61" s="1">
        <f ca="1" t="shared" si="20"/>
        <v>0.5</v>
      </c>
    </row>
    <row r="62" spans="4:34">
      <c r="D62" s="5" t="str">
        <f ca="1">TEXT(D61,"[$-804]yyyy年m月")&amp;" - Top Band"</f>
        <v>2018年6月 - Top Band</v>
      </c>
      <c r="E62" s="1" t="e">
        <f ca="1">E61+12.5</f>
        <v>#N/A</v>
      </c>
      <c r="F62" s="1" t="e">
        <f ca="1" t="shared" ref="F62:AH62" si="21">F61+12.5</f>
        <v>#N/A</v>
      </c>
      <c r="G62" s="1" t="e">
        <f ca="1" t="shared" si="21"/>
        <v>#N/A</v>
      </c>
      <c r="H62" s="1" t="e">
        <f ca="1" t="shared" si="21"/>
        <v>#N/A</v>
      </c>
      <c r="I62" s="1" t="e">
        <f ca="1" t="shared" si="21"/>
        <v>#N/A</v>
      </c>
      <c r="J62" s="1" t="e">
        <f ca="1" t="shared" si="21"/>
        <v>#N/A</v>
      </c>
      <c r="K62" s="1" t="e">
        <f ca="1" t="shared" si="21"/>
        <v>#N/A</v>
      </c>
      <c r="L62" s="1" t="e">
        <f ca="1" t="shared" si="21"/>
        <v>#N/A</v>
      </c>
      <c r="M62" s="1">
        <f ca="1" t="shared" si="21"/>
        <v>13</v>
      </c>
      <c r="N62" s="1">
        <f ca="1" t="shared" si="21"/>
        <v>13</v>
      </c>
      <c r="O62" s="1">
        <f ca="1" t="shared" si="21"/>
        <v>13</v>
      </c>
      <c r="P62" s="1">
        <f ca="1" t="shared" si="21"/>
        <v>13</v>
      </c>
      <c r="Q62" s="1">
        <f ca="1" t="shared" si="21"/>
        <v>13</v>
      </c>
      <c r="R62" s="1">
        <f ca="1" t="shared" si="21"/>
        <v>13</v>
      </c>
      <c r="S62" s="1">
        <f ca="1" t="shared" si="21"/>
        <v>13</v>
      </c>
      <c r="T62" s="1">
        <f ca="1" t="shared" si="21"/>
        <v>13</v>
      </c>
      <c r="U62" s="1">
        <f ca="1" t="shared" si="21"/>
        <v>13</v>
      </c>
      <c r="V62" s="1">
        <f ca="1" t="shared" si="21"/>
        <v>13</v>
      </c>
      <c r="W62" s="1">
        <f ca="1" t="shared" si="21"/>
        <v>13</v>
      </c>
      <c r="X62" s="1">
        <f ca="1" t="shared" si="21"/>
        <v>13</v>
      </c>
      <c r="Y62" s="1">
        <f ca="1" t="shared" si="21"/>
        <v>13</v>
      </c>
      <c r="Z62" s="1">
        <f ca="1" t="shared" si="21"/>
        <v>13</v>
      </c>
      <c r="AA62" s="1">
        <f ca="1" t="shared" si="21"/>
        <v>13</v>
      </c>
      <c r="AB62" s="1">
        <f ca="1" t="shared" si="21"/>
        <v>13</v>
      </c>
      <c r="AC62" s="1">
        <f ca="1" t="shared" si="21"/>
        <v>13</v>
      </c>
      <c r="AD62" s="1">
        <f ca="1" t="shared" si="21"/>
        <v>13</v>
      </c>
      <c r="AE62" s="1">
        <f ca="1" t="shared" si="21"/>
        <v>13</v>
      </c>
      <c r="AF62" s="1">
        <f ca="1" t="shared" si="21"/>
        <v>13</v>
      </c>
      <c r="AG62" s="1">
        <f ca="1" t="shared" si="21"/>
        <v>13</v>
      </c>
      <c r="AH62" s="1">
        <f ca="1" t="shared" si="21"/>
        <v>13</v>
      </c>
    </row>
    <row r="63" spans="4:4">
      <c r="D63" s="5"/>
    </row>
    <row r="65" spans="4:34">
      <c r="D65" s="4">
        <f ca="1">D58+1</f>
        <v>43222</v>
      </c>
      <c r="E65" s="1" t="e">
        <f ca="1">IF(MEDIAN($D65,E$55)=E$55,0.5,NA())</f>
        <v>#N/A</v>
      </c>
      <c r="F65" s="1" t="e">
        <f ca="1" t="shared" ref="F65:AH66" si="22">IF(MEDIAN($D65,F$55)=F$55,0.5,NA())</f>
        <v>#N/A</v>
      </c>
      <c r="G65" s="1" t="e">
        <f ca="1" t="shared" si="22"/>
        <v>#N/A</v>
      </c>
      <c r="H65" s="1" t="e">
        <f ca="1" t="shared" si="22"/>
        <v>#N/A</v>
      </c>
      <c r="I65" s="1" t="e">
        <f ca="1" t="shared" si="22"/>
        <v>#N/A</v>
      </c>
      <c r="J65" s="1" t="e">
        <f ca="1" t="shared" si="22"/>
        <v>#N/A</v>
      </c>
      <c r="K65" s="1" t="e">
        <f ca="1" t="shared" si="22"/>
        <v>#N/A</v>
      </c>
      <c r="L65" s="1" t="e">
        <f ca="1" t="shared" si="22"/>
        <v>#N/A</v>
      </c>
      <c r="M65" s="1" t="e">
        <f ca="1" t="shared" si="22"/>
        <v>#N/A</v>
      </c>
      <c r="N65" s="1" t="e">
        <f ca="1" t="shared" si="22"/>
        <v>#N/A</v>
      </c>
      <c r="O65" s="1" t="e">
        <f ca="1" t="shared" si="22"/>
        <v>#N/A</v>
      </c>
      <c r="P65" s="1" t="e">
        <f ca="1" t="shared" si="22"/>
        <v>#N/A</v>
      </c>
      <c r="Q65" s="1" t="e">
        <f ca="1" t="shared" si="22"/>
        <v>#N/A</v>
      </c>
      <c r="R65" s="1" t="e">
        <f ca="1" t="shared" si="22"/>
        <v>#N/A</v>
      </c>
      <c r="S65" s="1" t="e">
        <f ca="1" t="shared" si="22"/>
        <v>#N/A</v>
      </c>
      <c r="T65" s="1" t="e">
        <f ca="1" t="shared" si="22"/>
        <v>#N/A</v>
      </c>
      <c r="U65" s="1" t="e">
        <f ca="1" t="shared" si="22"/>
        <v>#N/A</v>
      </c>
      <c r="V65" s="1" t="e">
        <f ca="1" t="shared" si="22"/>
        <v>#N/A</v>
      </c>
      <c r="W65" s="1" t="e">
        <f ca="1" t="shared" si="22"/>
        <v>#N/A</v>
      </c>
      <c r="X65" s="1" t="e">
        <f ca="1" t="shared" si="22"/>
        <v>#N/A</v>
      </c>
      <c r="Y65" s="1" t="e">
        <f ca="1" t="shared" si="22"/>
        <v>#N/A</v>
      </c>
      <c r="Z65" s="1" t="e">
        <f ca="1" t="shared" si="22"/>
        <v>#N/A</v>
      </c>
      <c r="AA65" s="1" t="e">
        <f ca="1" t="shared" si="22"/>
        <v>#N/A</v>
      </c>
      <c r="AB65" s="1" t="e">
        <f ca="1" t="shared" si="22"/>
        <v>#N/A</v>
      </c>
      <c r="AC65" s="1" t="e">
        <f ca="1" t="shared" si="22"/>
        <v>#N/A</v>
      </c>
      <c r="AD65" s="1" t="e">
        <f ca="1" t="shared" si="22"/>
        <v>#N/A</v>
      </c>
      <c r="AE65" s="1" t="e">
        <f ca="1" t="shared" si="22"/>
        <v>#N/A</v>
      </c>
      <c r="AF65" s="1" t="e">
        <f ca="1" t="shared" si="22"/>
        <v>#N/A</v>
      </c>
      <c r="AG65" s="1" t="e">
        <f ca="1" t="shared" si="22"/>
        <v>#N/A</v>
      </c>
      <c r="AH65" s="1" t="e">
        <f ca="1" t="shared" si="22"/>
        <v>#N/A</v>
      </c>
    </row>
    <row r="66" spans="4:34">
      <c r="D66" s="4">
        <f ca="1">D61+1</f>
        <v>43253</v>
      </c>
      <c r="E66" s="1" t="e">
        <f ca="1">IF(MEDIAN($D66,E$55)=E$55,0.5,NA())</f>
        <v>#N/A</v>
      </c>
      <c r="F66" s="1" t="e">
        <f ca="1" t="shared" si="22"/>
        <v>#N/A</v>
      </c>
      <c r="G66" s="1" t="e">
        <f ca="1" t="shared" si="22"/>
        <v>#N/A</v>
      </c>
      <c r="H66" s="1" t="e">
        <f ca="1" t="shared" si="22"/>
        <v>#N/A</v>
      </c>
      <c r="I66" s="1" t="e">
        <f ca="1" t="shared" si="22"/>
        <v>#N/A</v>
      </c>
      <c r="J66" s="1" t="e">
        <f ca="1" t="shared" si="22"/>
        <v>#N/A</v>
      </c>
      <c r="K66" s="1" t="e">
        <f ca="1" t="shared" si="22"/>
        <v>#N/A</v>
      </c>
      <c r="L66" s="1" t="e">
        <f ca="1" t="shared" si="22"/>
        <v>#N/A</v>
      </c>
      <c r="M66" s="1" t="e">
        <f ca="1" t="shared" si="22"/>
        <v>#N/A</v>
      </c>
      <c r="N66" s="1">
        <f ca="1" t="shared" si="22"/>
        <v>0.5</v>
      </c>
      <c r="O66" s="1" t="e">
        <f ca="1" t="shared" si="22"/>
        <v>#N/A</v>
      </c>
      <c r="P66" s="1" t="e">
        <f ca="1" t="shared" si="22"/>
        <v>#N/A</v>
      </c>
      <c r="Q66" s="1" t="e">
        <f ca="1" t="shared" si="22"/>
        <v>#N/A</v>
      </c>
      <c r="R66" s="1" t="e">
        <f ca="1" t="shared" si="22"/>
        <v>#N/A</v>
      </c>
      <c r="S66" s="1" t="e">
        <f ca="1" t="shared" si="22"/>
        <v>#N/A</v>
      </c>
      <c r="T66" s="1" t="e">
        <f ca="1" t="shared" si="22"/>
        <v>#N/A</v>
      </c>
      <c r="U66" s="1" t="e">
        <f ca="1" t="shared" si="22"/>
        <v>#N/A</v>
      </c>
      <c r="V66" s="1" t="e">
        <f ca="1" t="shared" si="22"/>
        <v>#N/A</v>
      </c>
      <c r="W66" s="1" t="e">
        <f ca="1" t="shared" si="22"/>
        <v>#N/A</v>
      </c>
      <c r="X66" s="1" t="e">
        <f ca="1" t="shared" si="22"/>
        <v>#N/A</v>
      </c>
      <c r="Y66" s="1" t="e">
        <f ca="1" t="shared" si="22"/>
        <v>#N/A</v>
      </c>
      <c r="Z66" s="1" t="e">
        <f ca="1" t="shared" si="22"/>
        <v>#N/A</v>
      </c>
      <c r="AA66" s="1" t="e">
        <f ca="1" t="shared" si="22"/>
        <v>#N/A</v>
      </c>
      <c r="AB66" s="1" t="e">
        <f ca="1" t="shared" si="22"/>
        <v>#N/A</v>
      </c>
      <c r="AC66" s="1" t="e">
        <f ca="1" t="shared" si="22"/>
        <v>#N/A</v>
      </c>
      <c r="AD66" s="1" t="e">
        <f ca="1" t="shared" si="22"/>
        <v>#N/A</v>
      </c>
      <c r="AE66" s="1" t="e">
        <f ca="1" t="shared" si="22"/>
        <v>#N/A</v>
      </c>
      <c r="AF66" s="1" t="e">
        <f ca="1" t="shared" si="22"/>
        <v>#N/A</v>
      </c>
      <c r="AG66" s="1" t="e">
        <f ca="1" t="shared" si="22"/>
        <v>#N/A</v>
      </c>
      <c r="AH66" s="1" t="e">
        <f ca="1" t="shared" si="22"/>
        <v>#N/A</v>
      </c>
    </row>
    <row r="69" spans="5:34">
      <c r="E69" s="1">
        <v>2.5</v>
      </c>
      <c r="F69" s="1">
        <f>E69</f>
        <v>2.5</v>
      </c>
      <c r="G69" s="1">
        <f t="shared" ref="G69:AH71" si="23">F69</f>
        <v>2.5</v>
      </c>
      <c r="H69" s="1">
        <f t="shared" si="23"/>
        <v>2.5</v>
      </c>
      <c r="I69" s="1">
        <f t="shared" si="23"/>
        <v>2.5</v>
      </c>
      <c r="J69" s="1">
        <f t="shared" si="23"/>
        <v>2.5</v>
      </c>
      <c r="K69" s="1">
        <f t="shared" si="23"/>
        <v>2.5</v>
      </c>
      <c r="L69" s="1">
        <f t="shared" si="23"/>
        <v>2.5</v>
      </c>
      <c r="M69" s="1">
        <f t="shared" si="23"/>
        <v>2.5</v>
      </c>
      <c r="N69" s="1">
        <f t="shared" si="23"/>
        <v>2.5</v>
      </c>
      <c r="O69" s="1">
        <f t="shared" si="23"/>
        <v>2.5</v>
      </c>
      <c r="P69" s="1">
        <f t="shared" si="23"/>
        <v>2.5</v>
      </c>
      <c r="Q69" s="1">
        <f t="shared" si="23"/>
        <v>2.5</v>
      </c>
      <c r="R69" s="1">
        <f t="shared" si="23"/>
        <v>2.5</v>
      </c>
      <c r="S69" s="1">
        <f t="shared" si="23"/>
        <v>2.5</v>
      </c>
      <c r="T69" s="1">
        <f t="shared" si="23"/>
        <v>2.5</v>
      </c>
      <c r="U69" s="1">
        <f t="shared" si="23"/>
        <v>2.5</v>
      </c>
      <c r="V69" s="1">
        <f t="shared" si="23"/>
        <v>2.5</v>
      </c>
      <c r="W69" s="1">
        <f t="shared" si="23"/>
        <v>2.5</v>
      </c>
      <c r="X69" s="1">
        <f t="shared" si="23"/>
        <v>2.5</v>
      </c>
      <c r="Y69" s="1">
        <f t="shared" si="23"/>
        <v>2.5</v>
      </c>
      <c r="Z69" s="1">
        <f t="shared" si="23"/>
        <v>2.5</v>
      </c>
      <c r="AA69" s="1">
        <f t="shared" si="23"/>
        <v>2.5</v>
      </c>
      <c r="AB69" s="1">
        <f t="shared" si="23"/>
        <v>2.5</v>
      </c>
      <c r="AC69" s="1">
        <f t="shared" si="23"/>
        <v>2.5</v>
      </c>
      <c r="AD69" s="1">
        <f t="shared" si="23"/>
        <v>2.5</v>
      </c>
      <c r="AE69" s="1">
        <f t="shared" si="23"/>
        <v>2.5</v>
      </c>
      <c r="AF69" s="1">
        <f t="shared" si="23"/>
        <v>2.5</v>
      </c>
      <c r="AG69" s="1">
        <f t="shared" si="23"/>
        <v>2.5</v>
      </c>
      <c r="AH69" s="1">
        <f t="shared" si="23"/>
        <v>2.5</v>
      </c>
    </row>
    <row r="70" spans="4:34">
      <c r="D70" s="1">
        <v>3</v>
      </c>
      <c r="E70" s="1" t="str">
        <f ca="1" t="shared" ref="E70:AH70" si="24">LEFT(UPPER(TEXT(E55,"[$-804]ddd")),$D70)</f>
        <v>四</v>
      </c>
      <c r="F70" s="1" t="str">
        <f ca="1" t="shared" si="24"/>
        <v>五</v>
      </c>
      <c r="G70" s="1" t="str">
        <f ca="1" t="shared" si="24"/>
        <v>六</v>
      </c>
      <c r="H70" s="1" t="str">
        <f ca="1" t="shared" si="24"/>
        <v>日</v>
      </c>
      <c r="I70" s="1" t="str">
        <f ca="1" t="shared" si="24"/>
        <v>一</v>
      </c>
      <c r="J70" s="1" t="str">
        <f ca="1" t="shared" si="24"/>
        <v>二</v>
      </c>
      <c r="K70" s="1" t="str">
        <f ca="1" t="shared" si="24"/>
        <v>三</v>
      </c>
      <c r="L70" s="1" t="str">
        <f ca="1" t="shared" si="24"/>
        <v>四</v>
      </c>
      <c r="M70" s="1" t="str">
        <f ca="1" t="shared" si="24"/>
        <v>五</v>
      </c>
      <c r="N70" s="1" t="str">
        <f ca="1" t="shared" si="24"/>
        <v>六</v>
      </c>
      <c r="O70" s="1" t="str">
        <f ca="1" t="shared" si="24"/>
        <v>日</v>
      </c>
      <c r="P70" s="1" t="str">
        <f ca="1" t="shared" si="24"/>
        <v>一</v>
      </c>
      <c r="Q70" s="1" t="str">
        <f ca="1" t="shared" si="24"/>
        <v>二</v>
      </c>
      <c r="R70" s="1" t="str">
        <f ca="1" t="shared" si="24"/>
        <v>三</v>
      </c>
      <c r="S70" s="1" t="str">
        <f ca="1" t="shared" si="24"/>
        <v>四</v>
      </c>
      <c r="T70" s="1" t="str">
        <f ca="1" t="shared" si="24"/>
        <v>五</v>
      </c>
      <c r="U70" s="1" t="str">
        <f ca="1" t="shared" si="24"/>
        <v>六</v>
      </c>
      <c r="V70" s="1" t="str">
        <f ca="1" t="shared" si="24"/>
        <v>日</v>
      </c>
      <c r="W70" s="1" t="str">
        <f ca="1" t="shared" si="24"/>
        <v>一</v>
      </c>
      <c r="X70" s="1" t="str">
        <f ca="1" t="shared" si="24"/>
        <v>二</v>
      </c>
      <c r="Y70" s="1" t="str">
        <f ca="1" t="shared" si="24"/>
        <v>三</v>
      </c>
      <c r="Z70" s="1" t="str">
        <f ca="1" t="shared" si="24"/>
        <v>四</v>
      </c>
      <c r="AA70" s="1" t="str">
        <f ca="1" t="shared" si="24"/>
        <v>五</v>
      </c>
      <c r="AB70" s="1" t="str">
        <f ca="1" t="shared" si="24"/>
        <v>六</v>
      </c>
      <c r="AC70" s="1" t="str">
        <f ca="1" t="shared" si="24"/>
        <v>日</v>
      </c>
      <c r="AD70" s="1" t="str">
        <f ca="1" t="shared" si="24"/>
        <v>一</v>
      </c>
      <c r="AE70" s="1" t="str">
        <f ca="1" t="shared" si="24"/>
        <v>二</v>
      </c>
      <c r="AF70" s="1" t="str">
        <f ca="1" t="shared" si="24"/>
        <v>三</v>
      </c>
      <c r="AG70" s="1" t="str">
        <f ca="1" t="shared" si="24"/>
        <v>四</v>
      </c>
      <c r="AH70" s="1" t="str">
        <f ca="1" t="shared" si="24"/>
        <v>五</v>
      </c>
    </row>
    <row r="71" spans="5:34">
      <c r="E71" s="1">
        <v>1.3</v>
      </c>
      <c r="F71" s="1">
        <f>E71</f>
        <v>1.3</v>
      </c>
      <c r="G71" s="1">
        <f t="shared" si="23"/>
        <v>1.3</v>
      </c>
      <c r="H71" s="1">
        <f t="shared" si="23"/>
        <v>1.3</v>
      </c>
      <c r="I71" s="1">
        <f t="shared" si="23"/>
        <v>1.3</v>
      </c>
      <c r="J71" s="1">
        <f t="shared" si="23"/>
        <v>1.3</v>
      </c>
      <c r="K71" s="1">
        <f t="shared" si="23"/>
        <v>1.3</v>
      </c>
      <c r="L71" s="1">
        <f t="shared" si="23"/>
        <v>1.3</v>
      </c>
      <c r="M71" s="1">
        <f t="shared" si="23"/>
        <v>1.3</v>
      </c>
      <c r="N71" s="1">
        <f t="shared" si="23"/>
        <v>1.3</v>
      </c>
      <c r="O71" s="1">
        <f t="shared" si="23"/>
        <v>1.3</v>
      </c>
      <c r="P71" s="1">
        <f t="shared" si="23"/>
        <v>1.3</v>
      </c>
      <c r="Q71" s="1">
        <f t="shared" si="23"/>
        <v>1.3</v>
      </c>
      <c r="R71" s="1">
        <f t="shared" si="23"/>
        <v>1.3</v>
      </c>
      <c r="S71" s="1">
        <f t="shared" si="23"/>
        <v>1.3</v>
      </c>
      <c r="T71" s="1">
        <f t="shared" si="23"/>
        <v>1.3</v>
      </c>
      <c r="U71" s="1">
        <f t="shared" si="23"/>
        <v>1.3</v>
      </c>
      <c r="V71" s="1">
        <f t="shared" si="23"/>
        <v>1.3</v>
      </c>
      <c r="W71" s="1">
        <f t="shared" si="23"/>
        <v>1.3</v>
      </c>
      <c r="X71" s="1">
        <f t="shared" si="23"/>
        <v>1.3</v>
      </c>
      <c r="Y71" s="1">
        <f t="shared" si="23"/>
        <v>1.3</v>
      </c>
      <c r="Z71" s="1">
        <f t="shared" si="23"/>
        <v>1.3</v>
      </c>
      <c r="AA71" s="1">
        <f t="shared" si="23"/>
        <v>1.3</v>
      </c>
      <c r="AB71" s="1">
        <f t="shared" si="23"/>
        <v>1.3</v>
      </c>
      <c r="AC71" s="1">
        <f t="shared" si="23"/>
        <v>1.3</v>
      </c>
      <c r="AD71" s="1">
        <f t="shared" si="23"/>
        <v>1.3</v>
      </c>
      <c r="AE71" s="1">
        <f t="shared" si="23"/>
        <v>1.3</v>
      </c>
      <c r="AF71" s="1">
        <f t="shared" si="23"/>
        <v>1.3</v>
      </c>
      <c r="AG71" s="1">
        <f t="shared" si="23"/>
        <v>1.3</v>
      </c>
      <c r="AH71" s="1">
        <f t="shared" si="23"/>
        <v>1.3</v>
      </c>
    </row>
    <row r="72" spans="5:34">
      <c r="E72" s="1" t="str">
        <f ca="1">TEXT(E55,"dd")</f>
        <v>24</v>
      </c>
      <c r="F72" s="1" t="str">
        <f ca="1" t="shared" ref="F72:AH72" si="25">TEXT(F55,"dd")</f>
        <v>25</v>
      </c>
      <c r="G72" s="1" t="str">
        <f ca="1" t="shared" si="25"/>
        <v>26</v>
      </c>
      <c r="H72" s="1" t="str">
        <f ca="1" t="shared" si="25"/>
        <v>27</v>
      </c>
      <c r="I72" s="1" t="str">
        <f ca="1" t="shared" si="25"/>
        <v>28</v>
      </c>
      <c r="J72" s="1" t="str">
        <f ca="1" t="shared" si="25"/>
        <v>29</v>
      </c>
      <c r="K72" s="1" t="str">
        <f ca="1" t="shared" si="25"/>
        <v>30</v>
      </c>
      <c r="L72" s="1" t="str">
        <f ca="1" t="shared" si="25"/>
        <v>31</v>
      </c>
      <c r="M72" s="1" t="str">
        <f ca="1" t="shared" si="25"/>
        <v>01</v>
      </c>
      <c r="N72" s="1" t="str">
        <f ca="1" t="shared" si="25"/>
        <v>02</v>
      </c>
      <c r="O72" s="1" t="str">
        <f ca="1" t="shared" si="25"/>
        <v>03</v>
      </c>
      <c r="P72" s="1" t="str">
        <f ca="1" t="shared" si="25"/>
        <v>04</v>
      </c>
      <c r="Q72" s="1" t="str">
        <f ca="1" t="shared" si="25"/>
        <v>05</v>
      </c>
      <c r="R72" s="1" t="str">
        <f ca="1" t="shared" si="25"/>
        <v>06</v>
      </c>
      <c r="S72" s="1" t="str">
        <f ca="1" t="shared" si="25"/>
        <v>07</v>
      </c>
      <c r="T72" s="1" t="str">
        <f ca="1" t="shared" si="25"/>
        <v>08</v>
      </c>
      <c r="U72" s="1" t="str">
        <f ca="1" t="shared" si="25"/>
        <v>09</v>
      </c>
      <c r="V72" s="1" t="str">
        <f ca="1" t="shared" si="25"/>
        <v>10</v>
      </c>
      <c r="W72" s="1" t="str">
        <f ca="1" t="shared" si="25"/>
        <v>11</v>
      </c>
      <c r="X72" s="1" t="str">
        <f ca="1" t="shared" si="25"/>
        <v>12</v>
      </c>
      <c r="Y72" s="1" t="str">
        <f ca="1" t="shared" si="25"/>
        <v>13</v>
      </c>
      <c r="Z72" s="1" t="str">
        <f ca="1" t="shared" si="25"/>
        <v>14</v>
      </c>
      <c r="AA72" s="1" t="str">
        <f ca="1" t="shared" si="25"/>
        <v>15</v>
      </c>
      <c r="AB72" s="1" t="str">
        <f ca="1" t="shared" si="25"/>
        <v>16</v>
      </c>
      <c r="AC72" s="1" t="str">
        <f ca="1" t="shared" si="25"/>
        <v>17</v>
      </c>
      <c r="AD72" s="1" t="str">
        <f ca="1" t="shared" si="25"/>
        <v>18</v>
      </c>
      <c r="AE72" s="1" t="str">
        <f ca="1" t="shared" si="25"/>
        <v>19</v>
      </c>
      <c r="AF72" s="1" t="str">
        <f ca="1" t="shared" si="25"/>
        <v>20</v>
      </c>
      <c r="AG72" s="1" t="str">
        <f ca="1" t="shared" si="25"/>
        <v>21</v>
      </c>
      <c r="AH72" s="1" t="str">
        <f ca="1" t="shared" si="25"/>
        <v>22</v>
      </c>
    </row>
  </sheetData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8480B7C-74B5-4356-BE3E-F349192742C6}">
  <ds:schemaRefs/>
</ds:datastoreItem>
</file>

<file path=customXml/itemProps2.xml><?xml version="1.0" encoding="utf-8"?>
<ds:datastoreItem xmlns:ds="http://schemas.openxmlformats.org/officeDocument/2006/customXml" ds:itemID="{2CD552CE-B979-4BDB-9FB1-264C1B806DC7}">
  <ds:schemaRefs/>
</ds:datastoreItem>
</file>

<file path=customXml/itemProps3.xml><?xml version="1.0" encoding="utf-8"?>
<ds:datastoreItem xmlns:ds="http://schemas.openxmlformats.org/officeDocument/2006/customXml" ds:itemID="{CACF811D-0095-4769-AC25-69635F1DCC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项目日程表</vt:lpstr>
      <vt:lpstr>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熊猫</cp:lastModifiedBy>
  <dcterms:created xsi:type="dcterms:W3CDTF">2011-09-08T16:30:00Z</dcterms:created>
  <dcterms:modified xsi:type="dcterms:W3CDTF">2018-05-27T09:40:33Z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0x0101008D8B3457135D67479991424C624CBB4704002439B9162B2E88498A324BEFF3815221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  <property fmtid="{D5CDD505-2E9C-101B-9397-08002B2CF9AE}" pid="12" name="KSOProductBuildVer">
    <vt:lpwstr>2052-10.1.0.7400</vt:lpwstr>
  </property>
</Properties>
</file>