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580"/>
  </bookViews>
  <sheets>
    <sheet name="甘特图" sheetId="1" r:id="rId1"/>
  </sheets>
  <definedNames>
    <definedName name="_team">#REF!</definedName>
    <definedName name="_xlnm.Print_Area" localSheetId="0">甘特图!$B$1:$BM$45</definedName>
    <definedName name="_xlnm.Print_Titles" localSheetId="0">甘特图!$1:$11</definedName>
  </definedNames>
  <calcPr calcId="144525"/>
</workbook>
</file>

<file path=xl/sharedStrings.xml><?xml version="1.0" encoding="utf-8"?>
<sst xmlns="http://schemas.openxmlformats.org/spreadsheetml/2006/main" count="48">
  <si>
    <t>Starlink商城项目计划进度一览表</t>
  </si>
  <si>
    <t>项目名称：</t>
  </si>
  <si>
    <t>日期：</t>
  </si>
  <si>
    <t>产品负责人：</t>
  </si>
  <si>
    <t>测试负责人</t>
  </si>
  <si>
    <t>甘特图开始周期：</t>
  </si>
  <si>
    <t>星期一</t>
  </si>
  <si>
    <t>甘特图开始日期：</t>
  </si>
  <si>
    <t>项目名称</t>
  </si>
  <si>
    <t>持续天数</t>
  </si>
  <si>
    <t>延迟天数</t>
  </si>
  <si>
    <t>实际工作天数</t>
  </si>
  <si>
    <t>进度</t>
  </si>
  <si>
    <t>剩余天数</t>
  </si>
  <si>
    <t>Adsgo一期项目（V1.0.0）</t>
  </si>
  <si>
    <t>Adsgo二期项目（V2.0.0）</t>
  </si>
  <si>
    <t>Adsgo三期项目（V3.1.0）</t>
  </si>
  <si>
    <t>Adsgo三期项目（V3.2.0）</t>
  </si>
  <si>
    <t>Harbor-支付项目（V1.0.0）</t>
  </si>
  <si>
    <t>Harbor-支付二期迭代（V2.0.0）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</si>
  <si>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</si>
  <si>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</si>
  <si>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</si>
  <si>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</si>
  <si>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</si>
  <si>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</si>
  <si>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</si>
  <si>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</si>
  <si>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</si>
  <si>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</si>
  <si>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</si>
  <si>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</si>
  <si>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</si>
  <si>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</si>
  <si>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</si>
  <si>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</si>
  <si>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</si>
  <si>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</si>
  <si>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</si>
  <si>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</si>
  <si>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</si>
  <si>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</si>
  <si>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</si>
  <si>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任务30</t>
  </si>
  <si>
    <t>任务31</t>
  </si>
  <si>
    <t>任务32</t>
  </si>
  <si>
    <t>任务33</t>
  </si>
  <si>
    <t>任务34</t>
  </si>
</sst>
</file>

<file path=xl/styles.xml><?xml version="1.0" encoding="utf-8"?>
<styleSheet xmlns="http://schemas.openxmlformats.org/spreadsheetml/2006/main">
  <numFmts count="6">
    <numFmt numFmtId="176" formatCode="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dd\ ddd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2"/>
      <color theme="4" tint="-0.249977111117893"/>
      <name val="微软雅黑"/>
      <charset val="134"/>
    </font>
    <font>
      <u/>
      <sz val="10"/>
      <color theme="10"/>
      <name val="微软雅黑"/>
      <charset val="134"/>
    </font>
    <font>
      <sz val="10"/>
      <color theme="4" tint="-0.249977111117893"/>
      <name val="微软雅黑"/>
      <charset val="134"/>
    </font>
    <font>
      <sz val="10"/>
      <color theme="0"/>
      <name val="微软雅黑"/>
      <charset val="134"/>
    </font>
    <font>
      <sz val="10"/>
      <color theme="4" tint="-0.499984740745262"/>
      <name val="微软雅黑"/>
      <charset val="134"/>
    </font>
    <font>
      <sz val="10"/>
      <color theme="4" tint="-0.499984740745262"/>
      <name val="微软雅黑 Light"/>
      <charset val="134"/>
    </font>
    <font>
      <sz val="10"/>
      <color theme="5" tint="-0.249946592608417"/>
      <name val="微软雅黑"/>
      <charset val="134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/>
      <bottom style="thin">
        <color theme="4" tint="0.399945066682943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34" borderId="1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4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8" borderId="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/>
    <xf numFmtId="0" fontId="3" fillId="3" borderId="0" xfId="41" applyFont="1" applyFill="1" applyAlignment="1">
      <alignment horizontal="left" indent="1"/>
    </xf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177" fontId="6" fillId="2" borderId="0" xfId="0" applyNumberFormat="1" applyFont="1" applyFill="1" applyAlignment="1">
      <alignment textRotation="90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/>
    <xf numFmtId="14" fontId="1" fillId="2" borderId="0" xfId="0" applyNumberFormat="1" applyFont="1" applyFill="1"/>
    <xf numFmtId="0" fontId="6" fillId="2" borderId="4" xfId="0" applyFont="1" applyFill="1" applyBorder="1" applyAlignment="1">
      <alignment textRotation="30"/>
    </xf>
    <xf numFmtId="176" fontId="7" fillId="2" borderId="0" xfId="0" applyNumberFormat="1" applyFont="1" applyFill="1" applyAlignment="1">
      <alignment horizontal="center" textRotation="90"/>
    </xf>
    <xf numFmtId="14" fontId="6" fillId="2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4" fontId="6" fillId="2" borderId="5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4" fillId="2" borderId="0" xfId="0" applyFont="1" applyFill="1" applyAlignment="1">
      <alignment horizontal="right"/>
    </xf>
    <xf numFmtId="0" fontId="8" fillId="2" borderId="0" xfId="0" applyFont="1" applyFill="1" applyBorder="1" applyAlignment="1">
      <alignment textRotation="3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8">
    <dxf>
      <border>
        <left style="thin">
          <color theme="4" tint="0.399945066682943"/>
        </left>
        <right/>
        <top style="thin">
          <color theme="4" tint="0.399945066682943"/>
        </top>
        <bottom style="thin">
          <color theme="4" tint="0.399945066682943"/>
        </bottom>
      </border>
    </dxf>
    <dxf>
      <fill>
        <patternFill patternType="none"/>
      </fill>
      <border>
        <left style="thin">
          <color theme="4" tint="0.399945066682943"/>
        </left>
      </border>
    </dxf>
    <dxf>
      <fill>
        <patternFill patternType="solid">
          <bgColor theme="0" tint="-0.249946592608417"/>
        </patternFill>
      </fill>
      <border>
        <left style="thin">
          <color theme="6" tint="0.799981688894314"/>
        </left>
        <right style="thin">
          <color theme="6" tint="0.799981688894314"/>
        </right>
        <top/>
        <bottom/>
      </border>
    </dxf>
    <dxf>
      <fill>
        <patternFill patternType="solid">
          <bgColor theme="0" tint="-0.249946592608417"/>
        </patternFill>
      </fill>
      <border>
        <left/>
        <right/>
        <top style="thin">
          <color theme="6" tint="0.799981688894314"/>
        </top>
        <bottom style="thin">
          <color theme="6" tint="0.799981688894314"/>
        </bottom>
      </border>
    </dxf>
    <dxf>
      <fill>
        <patternFill patternType="solid">
          <bgColor theme="4" tint="0.599963377788629"/>
        </patternFill>
      </fill>
      <border>
        <left/>
        <right/>
        <top/>
        <bottom/>
      </border>
    </dxf>
    <dxf>
      <fill>
        <patternFill patternType="lightUp"/>
      </fill>
    </dxf>
    <dxf>
      <fill>
        <patternFill patternType="solid">
          <bgColor rgb="FF4CE0DF"/>
        </patternFill>
      </fill>
      <border>
        <top style="thin">
          <color theme="6" tint="0.799981688894314"/>
        </top>
        <bottom style="thin">
          <color theme="6" tint="0.799981688894314"/>
        </bottom>
      </border>
    </dxf>
    <dxf>
      <fill>
        <patternFill patternType="darkDown">
          <fgColor rgb="FFC00000"/>
        </patternFill>
      </fill>
    </dxf>
  </dxfs>
  <tableStyles count="0" defaultTableStyle="TableStyleMedium2" defaultPivotStyle="PivotStyleLight16"/>
  <colors>
    <mruColors>
      <color rgb="004CE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D$6" horiz="1" max="365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76200</xdr:colOff>
          <xdr:row>4</xdr:row>
          <xdr:rowOff>165100</xdr:rowOff>
        </xdr:from>
        <xdr:to>
          <xdr:col>44</xdr:col>
          <xdr:colOff>0</xdr:colOff>
          <xdr:row>6</xdr:row>
          <xdr:rowOff>12700</xdr:rowOff>
        </xdr:to>
        <xdr:sp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9502775" y="1104900"/>
              <a:ext cx="2738120" cy="355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45"/>
  <sheetViews>
    <sheetView showGridLines="0" tabSelected="1" workbookViewId="0">
      <selection activeCell="E6" sqref="E6"/>
    </sheetView>
  </sheetViews>
  <sheetFormatPr defaultColWidth="8.83653846153846" defaultRowHeight="14"/>
  <cols>
    <col min="1" max="1" width="1.66346153846154" style="2" customWidth="1"/>
    <col min="2" max="2" width="31.4038461538462" style="2" customWidth="1"/>
    <col min="3" max="3" width="11.5288461538462" style="2" customWidth="1"/>
    <col min="4" max="4" width="10.3365384615385" style="2" customWidth="1"/>
    <col min="5" max="5" width="11.6923076923077" style="3" customWidth="1"/>
    <col min="6" max="6" width="11.5" style="3" customWidth="1"/>
    <col min="7" max="7" width="7.33653846153846" style="3" customWidth="1"/>
    <col min="8" max="8" width="9" style="3" customWidth="1"/>
    <col min="9" max="9" width="4.16346153846154" style="3" hidden="1" customWidth="1"/>
    <col min="10" max="10" width="4" style="3" hidden="1" customWidth="1"/>
    <col min="11" max="11" width="2.5" style="2" customWidth="1"/>
    <col min="12" max="12" width="3.16346153846154" style="2" customWidth="1"/>
    <col min="13" max="65" width="2.66346153846154" style="2" customWidth="1"/>
    <col min="66" max="67" width="8.83653846153846" style="2"/>
    <col min="68" max="69" width="10.6634615384615" style="2" customWidth="1"/>
    <col min="70" max="16384" width="8.83653846153846" style="2"/>
  </cols>
  <sheetData>
    <row r="1" s="1" customFormat="1" ht="26" customHeight="1" spans="1:65">
      <c r="A1" s="4"/>
      <c r="B1" s="5" t="s">
        <v>0</v>
      </c>
      <c r="C1" s="5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30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32"/>
    </row>
    <row r="2" spans="1:64">
      <c r="A2" s="6"/>
      <c r="B2" s="7"/>
      <c r="C2" s="7"/>
      <c r="D2" s="6"/>
      <c r="E2" s="15"/>
      <c r="F2" s="15"/>
      <c r="G2" s="15"/>
      <c r="H2" s="15"/>
      <c r="I2" s="15"/>
      <c r="J2" s="1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31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4" ht="20" customHeight="1" spans="2:27">
      <c r="B4" s="8" t="s">
        <v>1</v>
      </c>
      <c r="C4" s="8"/>
      <c r="L4" s="17" t="s">
        <v>2</v>
      </c>
      <c r="M4" s="22"/>
      <c r="N4" s="22"/>
      <c r="O4" s="22"/>
      <c r="P4" s="22"/>
      <c r="Q4" s="22"/>
      <c r="R4" s="22"/>
      <c r="S4" s="22"/>
      <c r="T4" s="26">
        <f ca="1">TODAY()</f>
        <v>44002</v>
      </c>
      <c r="U4" s="26"/>
      <c r="V4" s="26"/>
      <c r="W4" s="26"/>
      <c r="X4" s="26"/>
      <c r="Y4" s="26"/>
      <c r="Z4" s="26"/>
      <c r="AA4" s="28"/>
    </row>
    <row r="5" ht="20" customHeight="1" spans="2:27">
      <c r="B5" s="9" t="s">
        <v>3</v>
      </c>
      <c r="C5" s="9"/>
      <c r="D5" s="10" t="s">
        <v>4</v>
      </c>
      <c r="L5" s="17" t="s">
        <v>5</v>
      </c>
      <c r="M5" s="22"/>
      <c r="N5" s="22"/>
      <c r="O5" s="22"/>
      <c r="P5" s="22"/>
      <c r="Q5" s="22"/>
      <c r="R5" s="22"/>
      <c r="S5" s="22"/>
      <c r="T5" s="27" t="s">
        <v>6</v>
      </c>
      <c r="U5" s="27"/>
      <c r="V5" s="27"/>
      <c r="W5" s="27"/>
      <c r="X5" s="27"/>
      <c r="Y5" s="27"/>
      <c r="Z5" s="27"/>
      <c r="AA5" s="29"/>
    </row>
    <row r="6" ht="20" customHeight="1" spans="2:27">
      <c r="B6" s="9" t="s">
        <v>3</v>
      </c>
      <c r="C6" s="9"/>
      <c r="D6" s="11">
        <v>0</v>
      </c>
      <c r="L6" s="17" t="s">
        <v>7</v>
      </c>
      <c r="M6" s="22"/>
      <c r="N6" s="22"/>
      <c r="O6" s="22"/>
      <c r="P6" s="22"/>
      <c r="Q6" s="22"/>
      <c r="R6" s="22"/>
      <c r="S6" s="22"/>
      <c r="T6" s="26">
        <v>43952</v>
      </c>
      <c r="U6" s="26"/>
      <c r="V6" s="26"/>
      <c r="W6" s="26"/>
      <c r="X6" s="26"/>
      <c r="Y6" s="26"/>
      <c r="Z6" s="26"/>
      <c r="AA6" s="28"/>
    </row>
    <row r="7" spans="13:13">
      <c r="M7" s="23"/>
    </row>
    <row r="8" spans="13:13">
      <c r="M8" s="23"/>
    </row>
    <row r="9" ht="39" customHeight="1" spans="13:65">
      <c r="M9" s="24" t="str">
        <f>TEXT(DATE(YEAR(L10),MONTH(L10),DAY(L10)),"yyyy-mm-dd")</f>
        <v>2020-04-27</v>
      </c>
      <c r="N9" s="24" t="str">
        <f t="shared" ref="N9:AS9" si="0">IF(MONTH(M10)&lt;&gt;MONTH(L10),TEXT(DATE(YEAR(M10),MONTH(M10),DAY(M10)),"yyyy-mm-dd"),"")</f>
        <v/>
      </c>
      <c r="O9" s="24" t="str">
        <f t="shared" si="0"/>
        <v/>
      </c>
      <c r="P9" s="24" t="str">
        <f t="shared" si="0"/>
        <v/>
      </c>
      <c r="Q9" s="24" t="str">
        <f t="shared" si="0"/>
        <v>2020-05-01</v>
      </c>
      <c r="R9" s="24" t="str">
        <f t="shared" si="0"/>
        <v/>
      </c>
      <c r="S9" s="24" t="str">
        <f t="shared" si="0"/>
        <v/>
      </c>
      <c r="T9" s="24" t="str">
        <f t="shared" si="0"/>
        <v/>
      </c>
      <c r="U9" s="24" t="str">
        <f t="shared" si="0"/>
        <v/>
      </c>
      <c r="V9" s="24" t="str">
        <f t="shared" si="0"/>
        <v/>
      </c>
      <c r="W9" s="24" t="str">
        <f t="shared" si="0"/>
        <v/>
      </c>
      <c r="X9" s="24" t="str">
        <f t="shared" si="0"/>
        <v/>
      </c>
      <c r="Y9" s="24" t="str">
        <f t="shared" si="0"/>
        <v/>
      </c>
      <c r="Z9" s="24" t="str">
        <f t="shared" si="0"/>
        <v/>
      </c>
      <c r="AA9" s="24" t="str">
        <f t="shared" si="0"/>
        <v/>
      </c>
      <c r="AB9" s="24" t="str">
        <f t="shared" si="0"/>
        <v/>
      </c>
      <c r="AC9" s="24" t="str">
        <f t="shared" si="0"/>
        <v/>
      </c>
      <c r="AD9" s="24" t="str">
        <f t="shared" si="0"/>
        <v/>
      </c>
      <c r="AE9" s="24" t="str">
        <f t="shared" si="0"/>
        <v/>
      </c>
      <c r="AF9" s="24" t="str">
        <f t="shared" si="0"/>
        <v/>
      </c>
      <c r="AG9" s="24" t="str">
        <f t="shared" si="0"/>
        <v/>
      </c>
      <c r="AH9" s="24" t="str">
        <f t="shared" si="0"/>
        <v/>
      </c>
      <c r="AI9" s="24" t="str">
        <f t="shared" si="0"/>
        <v/>
      </c>
      <c r="AJ9" s="24" t="str">
        <f t="shared" si="0"/>
        <v/>
      </c>
      <c r="AK9" s="24" t="str">
        <f t="shared" si="0"/>
        <v/>
      </c>
      <c r="AL9" s="24" t="str">
        <f t="shared" si="0"/>
        <v/>
      </c>
      <c r="AM9" s="24" t="str">
        <f t="shared" si="0"/>
        <v/>
      </c>
      <c r="AN9" s="24" t="str">
        <f t="shared" si="0"/>
        <v/>
      </c>
      <c r="AO9" s="24" t="str">
        <f t="shared" si="0"/>
        <v/>
      </c>
      <c r="AP9" s="24" t="str">
        <f t="shared" si="0"/>
        <v/>
      </c>
      <c r="AQ9" s="24" t="str">
        <f t="shared" si="0"/>
        <v/>
      </c>
      <c r="AR9" s="24" t="str">
        <f t="shared" si="0"/>
        <v/>
      </c>
      <c r="AS9" s="24" t="str">
        <f t="shared" si="0"/>
        <v/>
      </c>
      <c r="AT9" s="24" t="str">
        <f t="shared" ref="AT9:BY9" si="1">IF(MONTH(AS10)&lt;&gt;MONTH(AR10),TEXT(DATE(YEAR(AS10),MONTH(AS10),DAY(AS10)),"yyyy-mm-dd"),"")</f>
        <v/>
      </c>
      <c r="AU9" s="24" t="str">
        <f t="shared" si="1"/>
        <v/>
      </c>
      <c r="AV9" s="24" t="str">
        <f t="shared" si="1"/>
        <v>2020-06-01</v>
      </c>
      <c r="AW9" s="24" t="str">
        <f t="shared" si="1"/>
        <v/>
      </c>
      <c r="AX9" s="24" t="str">
        <f t="shared" si="1"/>
        <v/>
      </c>
      <c r="AY9" s="24" t="str">
        <f t="shared" si="1"/>
        <v/>
      </c>
      <c r="AZ9" s="24" t="str">
        <f t="shared" si="1"/>
        <v/>
      </c>
      <c r="BA9" s="24" t="str">
        <f t="shared" si="1"/>
        <v/>
      </c>
      <c r="BB9" s="24" t="str">
        <f t="shared" si="1"/>
        <v/>
      </c>
      <c r="BC9" s="24" t="str">
        <f t="shared" si="1"/>
        <v/>
      </c>
      <c r="BD9" s="24" t="str">
        <f t="shared" si="1"/>
        <v/>
      </c>
      <c r="BE9" s="24" t="str">
        <f t="shared" si="1"/>
        <v/>
      </c>
      <c r="BF9" s="24" t="str">
        <f t="shared" si="1"/>
        <v/>
      </c>
      <c r="BG9" s="24" t="str">
        <f t="shared" si="1"/>
        <v/>
      </c>
      <c r="BH9" s="24" t="str">
        <f t="shared" si="1"/>
        <v/>
      </c>
      <c r="BI9" s="24" t="str">
        <f t="shared" si="1"/>
        <v/>
      </c>
      <c r="BJ9" s="24" t="str">
        <f t="shared" si="1"/>
        <v/>
      </c>
      <c r="BK9" s="24" t="str">
        <f t="shared" si="1"/>
        <v/>
      </c>
      <c r="BL9" s="24" t="str">
        <f t="shared" si="1"/>
        <v/>
      </c>
      <c r="BM9" s="33" t="str">
        <f>IF(MONTH(BL10)&lt;&gt;MONTH(BK10),TEXT(DATE(YEAR(BL10),MONTH(BL10),DAY(BL10)),"yyyy-mm"),"")</f>
        <v/>
      </c>
    </row>
    <row r="10" ht="35" customHeight="1" spans="5:64">
      <c r="E10" s="2"/>
      <c r="F10" s="2"/>
      <c r="G10" s="2"/>
      <c r="H10" s="2"/>
      <c r="I10" s="18"/>
      <c r="J10" s="19"/>
      <c r="L10" s="20">
        <f>$T$6-WEEKDAY($T$6,1)+INDEX({1;2;3;4;5;6;7},MATCH($T$5,{"星期日";"星期一";"星期二";"星期三";"星期四";"星期五";"星期六"},0))+D6</f>
        <v>43948</v>
      </c>
      <c r="M10" s="25">
        <f>L10+1</f>
        <v>43949</v>
      </c>
      <c r="N10" s="25">
        <f t="shared" ref="N10:V10" si="2">M10+1</f>
        <v>43950</v>
      </c>
      <c r="O10" s="25">
        <f t="shared" si="2"/>
        <v>43951</v>
      </c>
      <c r="P10" s="25">
        <f t="shared" si="2"/>
        <v>43952</v>
      </c>
      <c r="Q10" s="25">
        <f t="shared" si="2"/>
        <v>43953</v>
      </c>
      <c r="R10" s="25">
        <f t="shared" si="2"/>
        <v>43954</v>
      </c>
      <c r="S10" s="25">
        <f t="shared" si="2"/>
        <v>43955</v>
      </c>
      <c r="T10" s="25">
        <f t="shared" si="2"/>
        <v>43956</v>
      </c>
      <c r="U10" s="25">
        <f t="shared" si="2"/>
        <v>43957</v>
      </c>
      <c r="V10" s="25">
        <f t="shared" si="2"/>
        <v>43958</v>
      </c>
      <c r="W10" s="25">
        <f t="shared" ref="W10" si="3">V10+1</f>
        <v>43959</v>
      </c>
      <c r="X10" s="25">
        <f t="shared" ref="X10" si="4">W10+1</f>
        <v>43960</v>
      </c>
      <c r="Y10" s="25">
        <f t="shared" ref="Y10" si="5">X10+1</f>
        <v>43961</v>
      </c>
      <c r="Z10" s="25">
        <f t="shared" ref="Z10" si="6">Y10+1</f>
        <v>43962</v>
      </c>
      <c r="AA10" s="25">
        <f t="shared" ref="AA10" si="7">Z10+1</f>
        <v>43963</v>
      </c>
      <c r="AB10" s="25">
        <f t="shared" ref="AB10" si="8">AA10+1</f>
        <v>43964</v>
      </c>
      <c r="AC10" s="25">
        <f t="shared" ref="AC10" si="9">AB10+1</f>
        <v>43965</v>
      </c>
      <c r="AD10" s="25">
        <f t="shared" ref="AD10" si="10">AC10+1</f>
        <v>43966</v>
      </c>
      <c r="AE10" s="25">
        <f t="shared" ref="AE10" si="11">AD10+1</f>
        <v>43967</v>
      </c>
      <c r="AF10" s="25">
        <f t="shared" ref="AF10" si="12">AE10+1</f>
        <v>43968</v>
      </c>
      <c r="AG10" s="25">
        <f t="shared" ref="AG10" si="13">AF10+1</f>
        <v>43969</v>
      </c>
      <c r="AH10" s="25">
        <f t="shared" ref="AH10" si="14">AG10+1</f>
        <v>43970</v>
      </c>
      <c r="AI10" s="25">
        <f t="shared" ref="AI10" si="15">AH10+1</f>
        <v>43971</v>
      </c>
      <c r="AJ10" s="25">
        <f t="shared" ref="AJ10" si="16">AI10+1</f>
        <v>43972</v>
      </c>
      <c r="AK10" s="25">
        <f t="shared" ref="AK10" si="17">AJ10+1</f>
        <v>43973</v>
      </c>
      <c r="AL10" s="25">
        <f t="shared" ref="AL10" si="18">AK10+1</f>
        <v>43974</v>
      </c>
      <c r="AM10" s="25">
        <f t="shared" ref="AM10" si="19">AL10+1</f>
        <v>43975</v>
      </c>
      <c r="AN10" s="25">
        <f t="shared" ref="AN10" si="20">AM10+1</f>
        <v>43976</v>
      </c>
      <c r="AO10" s="25">
        <f t="shared" ref="AO10" si="21">AN10+1</f>
        <v>43977</v>
      </c>
      <c r="AP10" s="25">
        <f t="shared" ref="AP10" si="22">AO10+1</f>
        <v>43978</v>
      </c>
      <c r="AQ10" s="25">
        <f t="shared" ref="AQ10" si="23">AP10+1</f>
        <v>43979</v>
      </c>
      <c r="AR10" s="25">
        <f t="shared" ref="AR10" si="24">AQ10+1</f>
        <v>43980</v>
      </c>
      <c r="AS10" s="25">
        <f t="shared" ref="AS10" si="25">AR10+1</f>
        <v>43981</v>
      </c>
      <c r="AT10" s="25">
        <f t="shared" ref="AT10" si="26">AS10+1</f>
        <v>43982</v>
      </c>
      <c r="AU10" s="25">
        <f t="shared" ref="AU10" si="27">AT10+1</f>
        <v>43983</v>
      </c>
      <c r="AV10" s="25">
        <f t="shared" ref="AV10" si="28">AU10+1</f>
        <v>43984</v>
      </c>
      <c r="AW10" s="25">
        <f t="shared" ref="AW10" si="29">AV10+1</f>
        <v>43985</v>
      </c>
      <c r="AX10" s="25">
        <f t="shared" ref="AX10" si="30">AW10+1</f>
        <v>43986</v>
      </c>
      <c r="AY10" s="25">
        <f t="shared" ref="AY10" si="31">AX10+1</f>
        <v>43987</v>
      </c>
      <c r="AZ10" s="25">
        <f t="shared" ref="AZ10" si="32">AY10+1</f>
        <v>43988</v>
      </c>
      <c r="BA10" s="25">
        <f t="shared" ref="BA10" si="33">AZ10+1</f>
        <v>43989</v>
      </c>
      <c r="BB10" s="25">
        <f t="shared" ref="BB10" si="34">BA10+1</f>
        <v>43990</v>
      </c>
      <c r="BC10" s="25">
        <f t="shared" ref="BC10" si="35">BB10+1</f>
        <v>43991</v>
      </c>
      <c r="BD10" s="25">
        <f t="shared" ref="BD10" si="36">BC10+1</f>
        <v>43992</v>
      </c>
      <c r="BE10" s="25">
        <f t="shared" ref="BE10" si="37">BD10+1</f>
        <v>43993</v>
      </c>
      <c r="BF10" s="25">
        <f t="shared" ref="BF10" si="38">BE10+1</f>
        <v>43994</v>
      </c>
      <c r="BG10" s="25">
        <f t="shared" ref="BG10" si="39">BF10+1</f>
        <v>43995</v>
      </c>
      <c r="BH10" s="25">
        <f t="shared" ref="BH10" si="40">BG10+1</f>
        <v>43996</v>
      </c>
      <c r="BI10" s="25">
        <f t="shared" ref="BI10" si="41">BH10+1</f>
        <v>43997</v>
      </c>
      <c r="BJ10" s="25">
        <f t="shared" ref="BJ10" si="42">BI10+1</f>
        <v>43998</v>
      </c>
      <c r="BK10" s="25">
        <f t="shared" ref="BK10" si="43">BJ10+1</f>
        <v>43999</v>
      </c>
      <c r="BL10" s="25">
        <f t="shared" ref="BL10" si="44">BK10+1</f>
        <v>44000</v>
      </c>
    </row>
    <row r="11" ht="18" customHeight="1" spans="2:64">
      <c r="B11" s="12" t="s">
        <v>8</v>
      </c>
      <c r="C11" s="12"/>
      <c r="D11" s="13" t="s">
        <v>9</v>
      </c>
      <c r="E11" s="13" t="s">
        <v>10</v>
      </c>
      <c r="F11" s="13" t="s">
        <v>11</v>
      </c>
      <c r="G11" s="16" t="s">
        <v>12</v>
      </c>
      <c r="H11" s="13" t="s">
        <v>13</v>
      </c>
      <c r="I11" s="1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2" s="1" customFormat="1" ht="18" customHeight="1" spans="2:64">
      <c r="B12" s="12" t="s">
        <v>14</v>
      </c>
      <c r="C12" s="12"/>
      <c r="D12" s="13">
        <v>33</v>
      </c>
      <c r="E12" s="13">
        <v>4</v>
      </c>
      <c r="F12" s="13">
        <v>34</v>
      </c>
      <c r="G12" s="16">
        <v>1</v>
      </c>
      <c r="H12" s="13">
        <f t="shared" ref="H12:H39" si="45">IF(OR(ISBLANK(F12),F12=0),D12-ROUNDDOWN(G12*IF(OR(ISBLANK(F12),F12=0),D12,F12),0),F12-ROUNDDOWN(G12*IF(OR(ISBLANK(F12),F12=0),D12,F12),0))</f>
        <v>0</v>
      </c>
      <c r="I12" s="13">
        <f t="shared" ref="I12:I45" si="46">IF(OR(ISBLANK(F12),F12=0),D12,F12)+E12-MIN($E$12:$E$45)</f>
        <v>36</v>
      </c>
      <c r="J12" s="21">
        <f t="shared" ref="J12:J44" si="47">IF(OR(ISBLANK(F12),F12=0),D12,F12)</f>
        <v>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</row>
    <row r="13" s="1" customFormat="1" ht="18" customHeight="1" spans="2:64">
      <c r="B13" s="12" t="s">
        <v>15</v>
      </c>
      <c r="C13" s="12"/>
      <c r="D13" s="13">
        <v>14</v>
      </c>
      <c r="E13" s="13">
        <v>6</v>
      </c>
      <c r="F13" s="13"/>
      <c r="G13" s="16">
        <v>0.7</v>
      </c>
      <c r="H13" s="13">
        <f t="shared" si="45"/>
        <v>5</v>
      </c>
      <c r="I13" s="13">
        <f t="shared" si="46"/>
        <v>18</v>
      </c>
      <c r="J13" s="21">
        <f t="shared" si="47"/>
        <v>14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</row>
    <row r="14" s="1" customFormat="1" ht="18" customHeight="1" spans="2:64">
      <c r="B14" s="12" t="s">
        <v>16</v>
      </c>
      <c r="C14" s="12"/>
      <c r="D14" s="13">
        <v>12</v>
      </c>
      <c r="E14" s="13">
        <v>30</v>
      </c>
      <c r="F14" s="13"/>
      <c r="G14" s="16">
        <v>0.7</v>
      </c>
      <c r="H14" s="13">
        <f t="shared" si="45"/>
        <v>4</v>
      </c>
      <c r="I14" s="13">
        <f t="shared" si="46"/>
        <v>40</v>
      </c>
      <c r="J14" s="21">
        <f t="shared" si="47"/>
        <v>12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="1" customFormat="1" ht="18" customHeight="1" spans="2:64">
      <c r="B15" s="12" t="s">
        <v>17</v>
      </c>
      <c r="C15" s="12"/>
      <c r="D15" s="13">
        <v>12</v>
      </c>
      <c r="E15" s="13">
        <v>8</v>
      </c>
      <c r="F15" s="13"/>
      <c r="G15" s="16">
        <v>0.3</v>
      </c>
      <c r="H15" s="13">
        <f t="shared" si="45"/>
        <v>9</v>
      </c>
      <c r="I15" s="13">
        <f t="shared" si="46"/>
        <v>18</v>
      </c>
      <c r="J15" s="21">
        <f t="shared" si="47"/>
        <v>12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 s="1" customFormat="1" ht="18" customHeight="1" spans="2:64">
      <c r="B16" s="12" t="s">
        <v>18</v>
      </c>
      <c r="C16" s="12"/>
      <c r="D16" s="13">
        <v>15</v>
      </c>
      <c r="E16" s="13">
        <v>2</v>
      </c>
      <c r="F16" s="13"/>
      <c r="G16" s="16">
        <v>0.2</v>
      </c>
      <c r="H16" s="13">
        <f t="shared" si="45"/>
        <v>12</v>
      </c>
      <c r="I16" s="13">
        <f t="shared" si="46"/>
        <v>15</v>
      </c>
      <c r="J16" s="21">
        <f t="shared" si="47"/>
        <v>15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r="17" s="1" customFormat="1" ht="18" customHeight="1" spans="2:64">
      <c r="B17" s="12" t="s">
        <v>19</v>
      </c>
      <c r="C17" s="12"/>
      <c r="D17" s="13">
        <v>12</v>
      </c>
      <c r="E17" s="13">
        <v>2</v>
      </c>
      <c r="F17" s="13"/>
      <c r="G17" s="16">
        <v>0.5</v>
      </c>
      <c r="H17" s="13">
        <f t="shared" si="45"/>
        <v>6</v>
      </c>
      <c r="I17" s="13">
        <f t="shared" si="46"/>
        <v>12</v>
      </c>
      <c r="J17" s="21">
        <f t="shared" si="47"/>
        <v>12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="1" customFormat="1" ht="18" customHeight="1" spans="2:64">
      <c r="B18" s="12" t="s">
        <v>20</v>
      </c>
      <c r="C18" s="12"/>
      <c r="D18" s="13">
        <v>14</v>
      </c>
      <c r="E18" s="13">
        <v>2</v>
      </c>
      <c r="F18" s="13"/>
      <c r="G18" s="16">
        <v>1</v>
      </c>
      <c r="H18" s="13">
        <f t="shared" si="45"/>
        <v>0</v>
      </c>
      <c r="I18" s="13">
        <f t="shared" si="46"/>
        <v>14</v>
      </c>
      <c r="J18" s="21">
        <f t="shared" si="47"/>
        <v>14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="1" customFormat="1" ht="18" customHeight="1" spans="2:64">
      <c r="B19" s="12" t="s">
        <v>21</v>
      </c>
      <c r="C19" s="12"/>
      <c r="D19" s="13">
        <v>13</v>
      </c>
      <c r="E19" s="13">
        <v>2</v>
      </c>
      <c r="F19" s="13"/>
      <c r="G19" s="16">
        <v>1</v>
      </c>
      <c r="H19" s="13">
        <f t="shared" si="45"/>
        <v>0</v>
      </c>
      <c r="I19" s="13">
        <f t="shared" si="46"/>
        <v>13</v>
      </c>
      <c r="J19" s="21">
        <f t="shared" si="47"/>
        <v>13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="1" customFormat="1" ht="18" customHeight="1" spans="2:64">
      <c r="B20" s="12" t="s">
        <v>22</v>
      </c>
      <c r="C20" s="12"/>
      <c r="D20" s="13">
        <v>2</v>
      </c>
      <c r="E20" s="13">
        <v>2</v>
      </c>
      <c r="F20" s="13"/>
      <c r="G20" s="16">
        <v>1</v>
      </c>
      <c r="H20" s="13">
        <f t="shared" si="45"/>
        <v>0</v>
      </c>
      <c r="I20" s="13">
        <f t="shared" si="46"/>
        <v>2</v>
      </c>
      <c r="J20" s="21">
        <f t="shared" si="47"/>
        <v>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="1" customFormat="1" ht="18" customHeight="1" spans="2:64">
      <c r="B21" s="12" t="s">
        <v>23</v>
      </c>
      <c r="C21" s="12"/>
      <c r="D21" s="13">
        <v>8</v>
      </c>
      <c r="E21" s="13">
        <v>2</v>
      </c>
      <c r="F21" s="13"/>
      <c r="G21" s="16">
        <v>1</v>
      </c>
      <c r="H21" s="13">
        <f t="shared" si="45"/>
        <v>0</v>
      </c>
      <c r="I21" s="13">
        <f t="shared" si="46"/>
        <v>8</v>
      </c>
      <c r="J21" s="21">
        <f t="shared" si="47"/>
        <v>8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r="22" s="1" customFormat="1" ht="18" customHeight="1" spans="2:64">
      <c r="B22" s="12" t="s">
        <v>24</v>
      </c>
      <c r="C22" s="12"/>
      <c r="D22" s="13">
        <v>11</v>
      </c>
      <c r="E22" s="13">
        <v>2</v>
      </c>
      <c r="F22" s="13"/>
      <c r="G22" s="16">
        <v>1</v>
      </c>
      <c r="H22" s="13">
        <f t="shared" si="45"/>
        <v>0</v>
      </c>
      <c r="I22" s="13">
        <f t="shared" si="46"/>
        <v>11</v>
      </c>
      <c r="J22" s="21">
        <f t="shared" si="47"/>
        <v>11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="1" customFormat="1" ht="18" customHeight="1" spans="2:64">
      <c r="B23" s="12" t="s">
        <v>25</v>
      </c>
      <c r="C23" s="12"/>
      <c r="D23" s="13">
        <v>28</v>
      </c>
      <c r="E23" s="13">
        <v>2</v>
      </c>
      <c r="F23" s="13"/>
      <c r="G23" s="16">
        <v>1</v>
      </c>
      <c r="H23" s="13">
        <f t="shared" si="45"/>
        <v>0</v>
      </c>
      <c r="I23" s="13">
        <f t="shared" si="46"/>
        <v>28</v>
      </c>
      <c r="J23" s="21">
        <f t="shared" si="47"/>
        <v>28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="1" customFormat="1" ht="18" customHeight="1" spans="2:64">
      <c r="B24" s="12" t="s">
        <v>26</v>
      </c>
      <c r="C24" s="12"/>
      <c r="D24" s="13">
        <v>22</v>
      </c>
      <c r="E24" s="13">
        <v>2</v>
      </c>
      <c r="F24" s="13"/>
      <c r="G24" s="16">
        <v>1</v>
      </c>
      <c r="H24" s="13">
        <f t="shared" si="45"/>
        <v>0</v>
      </c>
      <c r="I24" s="13">
        <f t="shared" si="46"/>
        <v>22</v>
      </c>
      <c r="J24" s="21">
        <f t="shared" si="47"/>
        <v>22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="1" customFormat="1" ht="18" customHeight="1" spans="2:64">
      <c r="B25" s="12" t="s">
        <v>27</v>
      </c>
      <c r="C25" s="12"/>
      <c r="D25" s="13">
        <v>19</v>
      </c>
      <c r="E25" s="13">
        <v>2</v>
      </c>
      <c r="F25" s="13"/>
      <c r="G25" s="16">
        <v>1</v>
      </c>
      <c r="H25" s="13">
        <f t="shared" si="45"/>
        <v>0</v>
      </c>
      <c r="I25" s="13">
        <f t="shared" si="46"/>
        <v>19</v>
      </c>
      <c r="J25" s="21">
        <f t="shared" si="47"/>
        <v>19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="1" customFormat="1" ht="18" customHeight="1" spans="2:64">
      <c r="B26" s="12" t="s">
        <v>28</v>
      </c>
      <c r="C26" s="12"/>
      <c r="D26" s="13">
        <v>16</v>
      </c>
      <c r="E26" s="13">
        <v>2</v>
      </c>
      <c r="F26" s="13"/>
      <c r="G26" s="16">
        <v>1</v>
      </c>
      <c r="H26" s="13">
        <f t="shared" si="45"/>
        <v>0</v>
      </c>
      <c r="I26" s="13">
        <f t="shared" si="46"/>
        <v>16</v>
      </c>
      <c r="J26" s="21">
        <f t="shared" si="47"/>
        <v>16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 s="1" customFormat="1" ht="18" customHeight="1" spans="2:64">
      <c r="B27" s="12" t="s">
        <v>29</v>
      </c>
      <c r="C27" s="12"/>
      <c r="D27" s="13">
        <v>11</v>
      </c>
      <c r="E27" s="13">
        <v>2</v>
      </c>
      <c r="F27" s="13"/>
      <c r="G27" s="16">
        <v>1</v>
      </c>
      <c r="H27" s="13">
        <f t="shared" si="45"/>
        <v>0</v>
      </c>
      <c r="I27" s="13">
        <f t="shared" si="46"/>
        <v>11</v>
      </c>
      <c r="J27" s="21">
        <f t="shared" si="47"/>
        <v>11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 s="1" customFormat="1" ht="18" customHeight="1" spans="2:64">
      <c r="B28" s="12" t="s">
        <v>30</v>
      </c>
      <c r="C28" s="12"/>
      <c r="D28" s="13">
        <v>19</v>
      </c>
      <c r="E28" s="13">
        <v>3</v>
      </c>
      <c r="F28" s="13"/>
      <c r="G28" s="16">
        <v>1</v>
      </c>
      <c r="H28" s="13">
        <f t="shared" si="45"/>
        <v>0</v>
      </c>
      <c r="I28" s="13">
        <f t="shared" si="46"/>
        <v>20</v>
      </c>
      <c r="J28" s="21">
        <f t="shared" si="47"/>
        <v>19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="1" customFormat="1" ht="18" customHeight="1" spans="2:64">
      <c r="B29" s="12" t="s">
        <v>31</v>
      </c>
      <c r="C29" s="12"/>
      <c r="D29" s="13">
        <v>11</v>
      </c>
      <c r="E29" s="13">
        <v>2</v>
      </c>
      <c r="F29" s="13"/>
      <c r="G29" s="16">
        <v>1</v>
      </c>
      <c r="H29" s="13">
        <f t="shared" si="45"/>
        <v>0</v>
      </c>
      <c r="I29" s="13">
        <f t="shared" si="46"/>
        <v>11</v>
      </c>
      <c r="J29" s="21">
        <f t="shared" si="47"/>
        <v>11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r="30" s="1" customFormat="1" ht="18" customHeight="1" spans="2:64">
      <c r="B30" s="12" t="s">
        <v>32</v>
      </c>
      <c r="C30" s="12"/>
      <c r="D30" s="13">
        <v>11</v>
      </c>
      <c r="E30" s="13">
        <v>2</v>
      </c>
      <c r="F30" s="13"/>
      <c r="G30" s="16">
        <v>1</v>
      </c>
      <c r="H30" s="13">
        <f t="shared" si="45"/>
        <v>0</v>
      </c>
      <c r="I30" s="13">
        <f t="shared" si="46"/>
        <v>11</v>
      </c>
      <c r="J30" s="21">
        <f t="shared" si="47"/>
        <v>11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 s="1" customFormat="1" ht="18" customHeight="1" spans="2:64">
      <c r="B31" s="12" t="s">
        <v>33</v>
      </c>
      <c r="C31" s="12"/>
      <c r="D31" s="13">
        <v>11</v>
      </c>
      <c r="E31" s="13">
        <v>2</v>
      </c>
      <c r="F31" s="13"/>
      <c r="G31" s="16">
        <v>1</v>
      </c>
      <c r="H31" s="13">
        <f t="shared" ref="H31:H34" si="48">IF(OR(ISBLANK(F31),F31=0),D31-ROUNDDOWN(G31*IF(OR(ISBLANK(F31),F31=0),D31,F31),0),F31-ROUNDDOWN(G31*IF(OR(ISBLANK(F31),F31=0),D31,F31),0))</f>
        <v>0</v>
      </c>
      <c r="I31" s="13">
        <f t="shared" si="46"/>
        <v>11</v>
      </c>
      <c r="J31" s="21">
        <f t="shared" si="47"/>
        <v>11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 s="1" customFormat="1" ht="18" customHeight="1" spans="2:64">
      <c r="B32" s="12" t="s">
        <v>34</v>
      </c>
      <c r="C32" s="12"/>
      <c r="D32" s="13">
        <v>11</v>
      </c>
      <c r="E32" s="13">
        <v>2</v>
      </c>
      <c r="F32" s="13"/>
      <c r="G32" s="16">
        <v>1</v>
      </c>
      <c r="H32" s="13">
        <f t="shared" si="48"/>
        <v>0</v>
      </c>
      <c r="I32" s="13">
        <f t="shared" si="46"/>
        <v>11</v>
      </c>
      <c r="J32" s="21">
        <f t="shared" si="47"/>
        <v>11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="1" customFormat="1" ht="18" customHeight="1" spans="2:64">
      <c r="B33" s="12" t="s">
        <v>35</v>
      </c>
      <c r="C33" s="12"/>
      <c r="D33" s="13">
        <v>11</v>
      </c>
      <c r="E33" s="13">
        <v>2</v>
      </c>
      <c r="F33" s="13"/>
      <c r="G33" s="16">
        <v>1</v>
      </c>
      <c r="H33" s="13">
        <f t="shared" si="48"/>
        <v>0</v>
      </c>
      <c r="I33" s="13">
        <f t="shared" si="46"/>
        <v>11</v>
      </c>
      <c r="J33" s="21">
        <f t="shared" si="47"/>
        <v>11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r="34" s="1" customFormat="1" ht="18" customHeight="1" spans="2:64">
      <c r="B34" s="12" t="s">
        <v>36</v>
      </c>
      <c r="C34" s="12"/>
      <c r="D34" s="13">
        <v>11</v>
      </c>
      <c r="E34" s="13">
        <v>2</v>
      </c>
      <c r="F34" s="13"/>
      <c r="G34" s="16">
        <v>1</v>
      </c>
      <c r="H34" s="13">
        <f t="shared" si="48"/>
        <v>0</v>
      </c>
      <c r="I34" s="13">
        <f t="shared" si="46"/>
        <v>11</v>
      </c>
      <c r="J34" s="21">
        <f t="shared" si="47"/>
        <v>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 s="1" customFormat="1" ht="18" customHeight="1" spans="2:64">
      <c r="B35" s="12" t="s">
        <v>37</v>
      </c>
      <c r="C35" s="12"/>
      <c r="D35" s="13">
        <v>11</v>
      </c>
      <c r="E35" s="13">
        <v>2</v>
      </c>
      <c r="F35" s="13"/>
      <c r="G35" s="16">
        <v>1</v>
      </c>
      <c r="H35" s="13">
        <f t="shared" ref="H35:H38" si="49">IF(OR(ISBLANK(F35),F35=0),D35-ROUNDDOWN(G35*IF(OR(ISBLANK(F35),F35=0),D35,F35),0),F35-ROUNDDOWN(G35*IF(OR(ISBLANK(F35),F35=0),D35,F35),0))</f>
        <v>0</v>
      </c>
      <c r="I35" s="13">
        <f t="shared" si="46"/>
        <v>11</v>
      </c>
      <c r="J35" s="21">
        <f t="shared" si="47"/>
        <v>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r="36" s="1" customFormat="1" ht="18" customHeight="1" spans="2:64">
      <c r="B36" s="12" t="s">
        <v>38</v>
      </c>
      <c r="C36" s="12"/>
      <c r="D36" s="13">
        <v>11</v>
      </c>
      <c r="E36" s="13">
        <v>2</v>
      </c>
      <c r="F36" s="13"/>
      <c r="G36" s="16">
        <v>1</v>
      </c>
      <c r="H36" s="13">
        <f t="shared" si="49"/>
        <v>0</v>
      </c>
      <c r="I36" s="13">
        <f t="shared" si="46"/>
        <v>11</v>
      </c>
      <c r="J36" s="21">
        <f t="shared" si="47"/>
        <v>11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</row>
    <row r="37" s="1" customFormat="1" ht="18" customHeight="1" spans="2:64">
      <c r="B37" s="12" t="s">
        <v>39</v>
      </c>
      <c r="C37" s="12"/>
      <c r="D37" s="13">
        <v>11</v>
      </c>
      <c r="E37" s="13">
        <v>2</v>
      </c>
      <c r="F37" s="13"/>
      <c r="G37" s="16">
        <v>1</v>
      </c>
      <c r="H37" s="13">
        <f t="shared" si="49"/>
        <v>0</v>
      </c>
      <c r="I37" s="13">
        <f t="shared" si="46"/>
        <v>11</v>
      </c>
      <c r="J37" s="21">
        <f t="shared" si="47"/>
        <v>11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</row>
    <row r="38" s="1" customFormat="1" ht="18" customHeight="1" spans="2:64">
      <c r="B38" s="12" t="s">
        <v>40</v>
      </c>
      <c r="C38" s="12"/>
      <c r="D38" s="13">
        <v>11</v>
      </c>
      <c r="E38" s="13">
        <v>2</v>
      </c>
      <c r="F38" s="13"/>
      <c r="G38" s="16">
        <v>1</v>
      </c>
      <c r="H38" s="13">
        <f t="shared" si="49"/>
        <v>0</v>
      </c>
      <c r="I38" s="13">
        <f t="shared" si="46"/>
        <v>11</v>
      </c>
      <c r="J38" s="21">
        <f t="shared" si="47"/>
        <v>11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r="39" s="1" customFormat="1" ht="18" customHeight="1" spans="2:64">
      <c r="B39" s="12" t="s">
        <v>41</v>
      </c>
      <c r="C39" s="12"/>
      <c r="D39" s="13">
        <v>11</v>
      </c>
      <c r="E39" s="13">
        <v>2</v>
      </c>
      <c r="F39" s="13"/>
      <c r="G39" s="16">
        <v>1</v>
      </c>
      <c r="H39" s="13">
        <f t="shared" si="45"/>
        <v>0</v>
      </c>
      <c r="I39" s="13">
        <f t="shared" si="46"/>
        <v>11</v>
      </c>
      <c r="J39" s="21">
        <f t="shared" si="47"/>
        <v>11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 s="1" customFormat="1" ht="18" customHeight="1" spans="2:64">
      <c r="B40" s="12" t="s">
        <v>42</v>
      </c>
      <c r="C40" s="12"/>
      <c r="D40" s="13">
        <v>11</v>
      </c>
      <c r="E40" s="13">
        <v>2</v>
      </c>
      <c r="F40" s="13"/>
      <c r="G40" s="16">
        <v>1</v>
      </c>
      <c r="H40" s="13">
        <f t="shared" ref="H40" si="50">IF(OR(ISBLANK(F40),F40=0),D40-ROUNDDOWN(G40*IF(OR(ISBLANK(F40),F40=0),D40,F40),0),F40-ROUNDDOWN(G40*IF(OR(ISBLANK(F40),F40=0),D40,F40),0))</f>
        <v>0</v>
      </c>
      <c r="I40" s="13">
        <f t="shared" si="46"/>
        <v>11</v>
      </c>
      <c r="J40" s="21">
        <f t="shared" si="47"/>
        <v>11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</row>
    <row r="41" s="1" customFormat="1" ht="18" customHeight="1" spans="2:64">
      <c r="B41" s="12" t="s">
        <v>43</v>
      </c>
      <c r="C41" s="12"/>
      <c r="D41" s="13">
        <v>11</v>
      </c>
      <c r="E41" s="13">
        <v>2</v>
      </c>
      <c r="F41" s="13"/>
      <c r="G41" s="16">
        <v>1</v>
      </c>
      <c r="H41" s="13">
        <f t="shared" ref="H41:H45" si="51">IF(OR(ISBLANK(F41),F41=0),D41-ROUNDDOWN(G41*IF(OR(ISBLANK(F41),F41=0),D41,F41),0),F41-ROUNDDOWN(G41*IF(OR(ISBLANK(F41),F41=0),D41,F41),0))</f>
        <v>0</v>
      </c>
      <c r="I41" s="13">
        <f t="shared" si="46"/>
        <v>11</v>
      </c>
      <c r="J41" s="21">
        <f t="shared" si="47"/>
        <v>11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r="42" s="1" customFormat="1" ht="18" customHeight="1" spans="2:64">
      <c r="B42" s="12" t="s">
        <v>44</v>
      </c>
      <c r="C42" s="12"/>
      <c r="D42" s="13">
        <v>11</v>
      </c>
      <c r="E42" s="13">
        <v>2</v>
      </c>
      <c r="F42" s="13"/>
      <c r="G42" s="16">
        <v>1</v>
      </c>
      <c r="H42" s="13">
        <f t="shared" ref="H42" si="52">IF(OR(ISBLANK(F42),F42=0),D42-ROUNDDOWN(G42*IF(OR(ISBLANK(F42),F42=0),D42,F42),0),F42-ROUNDDOWN(G42*IF(OR(ISBLANK(F42),F42=0),D42,F42),0))</f>
        <v>0</v>
      </c>
      <c r="I42" s="13">
        <f t="shared" si="46"/>
        <v>11</v>
      </c>
      <c r="J42" s="21">
        <f t="shared" si="47"/>
        <v>11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 s="1" customFormat="1" ht="18" customHeight="1" spans="2:64">
      <c r="B43" s="12" t="s">
        <v>45</v>
      </c>
      <c r="C43" s="12"/>
      <c r="D43" s="13">
        <v>11</v>
      </c>
      <c r="E43" s="13">
        <v>2</v>
      </c>
      <c r="F43" s="13"/>
      <c r="G43" s="16">
        <v>1</v>
      </c>
      <c r="H43" s="13">
        <f t="shared" si="51"/>
        <v>0</v>
      </c>
      <c r="I43" s="13">
        <f t="shared" si="46"/>
        <v>11</v>
      </c>
      <c r="J43" s="21">
        <f t="shared" ref="J43" si="53">IF(OR(ISBLANK(F43),F43=0),D43,F43)</f>
        <v>11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 s="1" customFormat="1" ht="18" customHeight="1" spans="2:64">
      <c r="B44" s="12" t="s">
        <v>46</v>
      </c>
      <c r="C44" s="12"/>
      <c r="D44" s="13">
        <v>11</v>
      </c>
      <c r="E44" s="13">
        <v>2</v>
      </c>
      <c r="F44" s="13"/>
      <c r="G44" s="16">
        <v>1</v>
      </c>
      <c r="H44" s="13">
        <f t="shared" ref="H44" si="54">IF(OR(ISBLANK(F44),F44=0),D44-ROUNDDOWN(G44*IF(OR(ISBLANK(F44),F44=0),D44,F44),0),F44-ROUNDDOWN(G44*IF(OR(ISBLANK(F44),F44=0),D44,F44),0))</f>
        <v>0</v>
      </c>
      <c r="I44" s="13">
        <f t="shared" si="46"/>
        <v>11</v>
      </c>
      <c r="J44" s="21">
        <f t="shared" si="47"/>
        <v>11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="1" customFormat="1" ht="18" customHeight="1" spans="2:64">
      <c r="B45" s="12" t="s">
        <v>47</v>
      </c>
      <c r="C45" s="12"/>
      <c r="D45" s="13">
        <v>11</v>
      </c>
      <c r="E45" s="13">
        <v>2</v>
      </c>
      <c r="F45" s="13"/>
      <c r="G45" s="16">
        <v>1</v>
      </c>
      <c r="H45" s="13">
        <f t="shared" si="51"/>
        <v>0</v>
      </c>
      <c r="I45" s="13">
        <f t="shared" si="46"/>
        <v>11</v>
      </c>
      <c r="J45" s="21">
        <f t="shared" ref="J45" si="55">IF(OR(ISBLANK(F45),F45=0),D45,F45)</f>
        <v>11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</sheetData>
  <mergeCells count="3">
    <mergeCell ref="T4:AA4"/>
    <mergeCell ref="T5:AA5"/>
    <mergeCell ref="T6:AA6"/>
  </mergeCells>
  <conditionalFormatting sqref="M9:BM9">
    <cfRule type="expression" dxfId="0" priority="139">
      <formula>YEAR(M9)=YEAR(L10)</formula>
    </cfRule>
  </conditionalFormatting>
  <conditionalFormatting sqref="L10:BL10">
    <cfRule type="expression" dxfId="1" priority="61">
      <formula>L$10=DATE(YEAR(L$10),MONTH(L$10),1)</formula>
    </cfRule>
  </conditionalFormatting>
  <conditionalFormatting sqref="AY12:BA12">
    <cfRule type="expression" dxfId="2" priority="1">
      <formula>AY$10=$T$4</formula>
    </cfRule>
    <cfRule type="expression" dxfId="3" priority="2">
      <formula>IF(OR(ISBLANK($F12),$F12=0),FALSE,AND(AY$10&gt;=$T$6+$D12+$E12,AY$10&lt;=$T$6+$E12+$F12-1))</formula>
    </cfRule>
    <cfRule type="expression" dxfId="4" priority="3">
      <formula>IF(OR(ISBLANK($F12),$F12=0),FALSE,AND(AY$10&gt;=$T$6+$E12+$F12,AY$10&lt;=$T$6+$E12+$D12-1))</formula>
    </cfRule>
    <cfRule type="expression" dxfId="5" priority="4">
      <formula>AND(AY$10&gt;=$T$6,AY$10&lt;=$T$6+$E12-1)</formula>
    </cfRule>
    <cfRule type="expression" dxfId="6" priority="5">
      <formula>IF(OR(ISBLANK($F12),$F12=0),AND(AY$10&gt;=$T$6+$E12,AY$10&lt;=$T$6+$D12+$E12-1-$H12),AND(AY$10&gt;=$T$6+$E12,AY$10&lt;=$T$6+$F12+$E12-1-$H12))</formula>
    </cfRule>
    <cfRule type="expression" dxfId="7" priority="6">
      <formula>IF(OR(ISBLANK($F12),$F12=0),AND(AY$10&gt;=$T$6+$E12,AY$10&lt;=$T$6+$E12+$D12-1),AND(AY$10&gt;=$T$6+$E12,AY$10&lt;=$T$6+$E12+$F12-1))</formula>
    </cfRule>
  </conditionalFormatting>
  <conditionalFormatting sqref="BB12">
    <cfRule type="expression" dxfId="2" priority="13">
      <formula>BB$10=$T$4</formula>
    </cfRule>
    <cfRule type="expression" dxfId="3" priority="14">
      <formula>IF(OR(ISBLANK($F12),$F12=0),FALSE,AND(BB$10&gt;=$T$6+$D12+$E12,BB$10&lt;=$T$6+$E12+$F12-1))</formula>
    </cfRule>
    <cfRule type="expression" dxfId="4" priority="15">
      <formula>IF(OR(ISBLANK($F12),$F12=0),FALSE,AND(BB$10&gt;=$T$6+$E12+$F12,BB$10&lt;=$T$6+$E12+$D12-1))</formula>
    </cfRule>
    <cfRule type="expression" dxfId="5" priority="16">
      <formula>AND(BB$10&gt;=$T$6,BB$10&lt;=$T$6+$E12-1)</formula>
    </cfRule>
    <cfRule type="expression" dxfId="6" priority="17">
      <formula>IF(OR(ISBLANK($F12),$F12=0),AND(BB$10&gt;=$T$6+$E12,BB$10&lt;=$T$6+$D12+$E12-1-$H12),AND(BB$10&gt;=$T$6+$E12,BB$10&lt;=$T$6+$F12+$E12-1-$H12))</formula>
    </cfRule>
    <cfRule type="expression" dxfId="7" priority="18">
      <formula>IF(OR(ISBLANK($F12),$F12=0),AND(BB$10&gt;=$T$6+$E12,BB$10&lt;=$T$6+$E12+$D12-1),AND(BB$10&gt;=$T$6+$E12,BB$10&lt;=$T$6+$E12+$F12-1))</formula>
    </cfRule>
  </conditionalFormatting>
  <conditionalFormatting sqref="BC12:BE12">
    <cfRule type="expression" dxfId="2" priority="7">
      <formula>BC$10=$T$4</formula>
    </cfRule>
    <cfRule type="expression" dxfId="3" priority="8">
      <formula>IF(OR(ISBLANK($F12),$F12=0),FALSE,AND(BC$10&gt;=$T$6+$D12+$E12,BC$10&lt;=$T$6+$E12+$F12-1))</formula>
    </cfRule>
    <cfRule type="expression" dxfId="4" priority="9">
      <formula>IF(OR(ISBLANK($F12),$F12=0),FALSE,AND(BC$10&gt;=$T$6+$E12+$F12,BC$10&lt;=$T$6+$E12+$D12-1))</formula>
    </cfRule>
    <cfRule type="expression" dxfId="5" priority="10">
      <formula>AND(BC$10&gt;=$T$6,BC$10&lt;=$T$6+$E12-1)</formula>
    </cfRule>
    <cfRule type="expression" dxfId="6" priority="11">
      <formula>IF(OR(ISBLANK($F12),$F12=0),AND(BC$10&gt;=$T$6+$E12,BC$10&lt;=$T$6+$D12+$E12-1-$H12),AND(BC$10&gt;=$T$6+$E12,BC$10&lt;=$T$6+$F12+$E12-1-$H12))</formula>
    </cfRule>
    <cfRule type="expression" dxfId="7" priority="12">
      <formula>IF(OR(ISBLANK($F12),$F12=0),AND(BC$10&gt;=$T$6+$E12,BC$10&lt;=$T$6+$E12+$D12-1),AND(BC$10&gt;=$T$6+$E12,BC$10&lt;=$T$6+$E12+$F12-1))</formula>
    </cfRule>
  </conditionalFormatting>
  <conditionalFormatting sqref="L10:BL45">
    <cfRule type="expression" dxfId="2" priority="288">
      <formula>L$10=$T$4</formula>
    </cfRule>
  </conditionalFormatting>
  <conditionalFormatting sqref="L11:BL45">
    <cfRule type="expression" dxfId="3" priority="289">
      <formula>IF(OR(ISBLANK($F11),$F11=0),FALSE,AND(L$10&gt;=$T$6+$D11+$E11,L$10&lt;=$T$6+$E11+$F11-1))</formula>
    </cfRule>
    <cfRule type="expression" dxfId="4" priority="290">
      <formula>IF(OR(ISBLANK($F11),$F11=0),FALSE,AND(L$10&gt;=$T$6+$E11+$F11,L$10&lt;=$T$6+$E11+$D11-1))</formula>
    </cfRule>
    <cfRule type="expression" dxfId="5" priority="291">
      <formula>AND(L$10&gt;=$T$6,L$10&lt;=$T$6+$E11-1)</formula>
    </cfRule>
    <cfRule type="expression" dxfId="6" priority="292">
      <formula>IF(OR(ISBLANK($F11),$F11=0),AND(L$10&gt;=$T$6+$E11,L$10&lt;=$T$6+$D11+$E11-1-$H11),AND(L$10&gt;=$T$6+$E11,L$10&lt;=$T$6+$F11+$E11-1-$H11))</formula>
    </cfRule>
    <cfRule type="expression" dxfId="7" priority="293">
      <formula>IF(OR(ISBLANK($F11),$F11=0),AND(L$10&gt;=$T$6+$E11,L$10&lt;=$T$6+$E11+$D11-1),AND(L$10&gt;=$T$6+$E11,L$10&lt;=$T$6+$E11+$F11-1))</formula>
    </cfRule>
  </conditionalFormatting>
  <dataValidations count="1">
    <dataValidation type="list" allowBlank="1" showInputMessage="1" showErrorMessage="1" sqref="T5">
      <formula1>"星期日, 星期一, 星期二, 星期三, 星期四, 星期五, 星期六"</formula1>
    </dataValidation>
  </dataValidations>
  <pageMargins left="0.196527777777778" right="0.196527777777778" top="0.196527777777778" bottom="0.196527777777778" header="0.314583333333333" footer="0.314583333333333"/>
  <pageSetup paperSize="1" scale="61" orientation="landscape"/>
  <headerFooter>
    <oddFooter>&amp;LProject Planner by Spreadsheet123.com&amp;R© 2015 Spreadsheet123 LTD. 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Scroll Bar 3" r:id="rId3">
              <controlPr print="0" defaultSize="0">
                <anchor moveWithCells="1">
                  <from>
                    <xdr:col>28</xdr:col>
                    <xdr:colOff>76200</xdr:colOff>
                    <xdr:row>4</xdr:row>
                    <xdr:rowOff>165100</xdr:rowOff>
                  </from>
                  <to>
                    <xdr:col>44</xdr:col>
                    <xdr:colOff>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Spreadsheet123 LTD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Spreadsheet123.com</dc:creator>
  <dc:description>© 2015 Spreadsheet123 LTD. All rights reserved.</dc:description>
  <cp:lastModifiedBy>Microsoft Office User</cp:lastModifiedBy>
  <dcterms:created xsi:type="dcterms:W3CDTF">2015-01-06T23:57:00Z</dcterms:created>
  <cp:lastPrinted>2015-03-30T19:34:00Z</cp:lastPrinted>
  <dcterms:modified xsi:type="dcterms:W3CDTF">2020-06-20T14:52:30Z</dcterms:modified>
  <cp:category>Schedules and Planners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srion">
    <vt:lpwstr>1.0.1</vt:lpwstr>
  </property>
  <property fmtid="{D5CDD505-2E9C-101B-9397-08002B2CF9AE}" pid="3" name="Copyrights">
    <vt:lpwstr>© 2015 Spreadsheet123 LTD</vt:lpwstr>
  </property>
  <property fmtid="{D5CDD505-2E9C-101B-9397-08002B2CF9AE}" pid="4" name="KSOProductBuildVer">
    <vt:lpwstr>2052-1.6.1.2429</vt:lpwstr>
  </property>
</Properties>
</file>